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CTS=25hr_template" sheetId="1" r:id="rId4"/>
    <sheet state="visible" name="DPHR" sheetId="2" r:id="rId5"/>
  </sheets>
  <definedNames/>
  <calcPr/>
</workbook>
</file>

<file path=xl/sharedStrings.xml><?xml version="1.0" encoding="utf-8"?>
<sst xmlns="http://schemas.openxmlformats.org/spreadsheetml/2006/main" count="809" uniqueCount="235">
  <si>
    <t xml:space="preserve"> University of Baghdad</t>
  </si>
  <si>
    <t>جامعة بغداد</t>
  </si>
  <si>
    <t>Bachelor's level (First cycle) - Honors Bachelor degree in Electrical Engineering</t>
  </si>
  <si>
    <t>مستوى البكالوريوس (الدورة الأولى) - بكالوريوس مع مرتبة الشرف في الهندسة الكهربائية</t>
  </si>
  <si>
    <r>
      <rPr>
        <rFont val="Arial"/>
        <b/>
        <color rgb="FF000000"/>
        <sz val="11.0"/>
      </rPr>
      <t xml:space="preserve">Four years (Eight semesters) - 240 ECTS credits - </t>
    </r>
    <r>
      <rPr>
        <rFont val="Arial"/>
        <b/>
        <color rgb="FFFF0000"/>
        <sz val="11.0"/>
      </rPr>
      <t>1 ECTS = 25hr</t>
    </r>
  </si>
  <si>
    <t>أربع سنوات (ثمانية فصول دراسية) - ٢٤٠ وحدة اوربية - كل وحدة اوربية =  ٢٥ ساعة</t>
  </si>
  <si>
    <t>Program Curriculum (2023 - 2024)</t>
  </si>
  <si>
    <t>المنهاج الدراسي للعام ٢٠٢٣-٢٠٢٤</t>
  </si>
  <si>
    <t>Level</t>
  </si>
  <si>
    <t>Semester</t>
  </si>
  <si>
    <t>No.</t>
  </si>
  <si>
    <t>Module Code</t>
  </si>
  <si>
    <t>Module Name in English</t>
  </si>
  <si>
    <t>اسم المادة الدراسية</t>
  </si>
  <si>
    <t>Language</t>
  </si>
  <si>
    <t>SSWL (hr/w)</t>
  </si>
  <si>
    <t>Exam hr/sem</t>
  </si>
  <si>
    <t>SSWL</t>
  </si>
  <si>
    <t>USSWL</t>
  </si>
  <si>
    <t>SWL</t>
  </si>
  <si>
    <t>ECTS</t>
  </si>
  <si>
    <t>Module Type</t>
  </si>
  <si>
    <t>Prerequisite Module(s) Code</t>
  </si>
  <si>
    <t>CL (hr/w)</t>
  </si>
  <si>
    <t>Lect (hr/w)</t>
  </si>
  <si>
    <t>Lab (hr/w)</t>
  </si>
  <si>
    <t>Pr (hr/w)</t>
  </si>
  <si>
    <t>Tut (hr/w)</t>
  </si>
  <si>
    <t>Semn (hr/w)</t>
  </si>
  <si>
    <t>hr/sem</t>
  </si>
  <si>
    <t>One</t>
  </si>
  <si>
    <t>UoB12345</t>
  </si>
  <si>
    <t>Academic English</t>
  </si>
  <si>
    <t>الانجليزية الأكاديمية</t>
  </si>
  <si>
    <t>English</t>
  </si>
  <si>
    <t>B</t>
  </si>
  <si>
    <t>UGI</t>
  </si>
  <si>
    <t>UoB12346</t>
  </si>
  <si>
    <t>Physicl Electronics</t>
  </si>
  <si>
    <t>الإلكترونيات الفيزيائية</t>
  </si>
  <si>
    <t>UoB12347</t>
  </si>
  <si>
    <t>Mathematics</t>
  </si>
  <si>
    <t>الرياضيات</t>
  </si>
  <si>
    <t>UoB12348</t>
  </si>
  <si>
    <t>Electrical Circuits</t>
  </si>
  <si>
    <t>الدوائر الكهربائية</t>
  </si>
  <si>
    <t>C</t>
  </si>
  <si>
    <t>UoB12349</t>
  </si>
  <si>
    <t>Computer Programming</t>
  </si>
  <si>
    <t>برمجة الحاسب الآلي</t>
  </si>
  <si>
    <t>Total</t>
  </si>
  <si>
    <t>Two</t>
  </si>
  <si>
    <t>UGII</t>
  </si>
  <si>
    <t>Three</t>
  </si>
  <si>
    <t>Four</t>
  </si>
  <si>
    <t>UGIII</t>
  </si>
  <si>
    <t>Five</t>
  </si>
  <si>
    <t>Six</t>
  </si>
  <si>
    <t>UGIV</t>
  </si>
  <si>
    <t>Seven</t>
  </si>
  <si>
    <t>Eight</t>
  </si>
  <si>
    <t>Must be 240 ECTS</t>
  </si>
  <si>
    <t>Note: The student should complete 4 weeks of Summer Internships to fullfil the requirements of the Bachelor of Science degree</t>
  </si>
  <si>
    <t>Structured SWL (hr/w) type</t>
  </si>
  <si>
    <t>CL</t>
  </si>
  <si>
    <t>Class Lecture</t>
  </si>
  <si>
    <t>Module type</t>
  </si>
  <si>
    <t>Basic learning activities</t>
  </si>
  <si>
    <t xml:space="preserve">SWL: </t>
  </si>
  <si>
    <t>Student Workload</t>
  </si>
  <si>
    <t>Lab</t>
  </si>
  <si>
    <t>Laboratory</t>
  </si>
  <si>
    <t>Core learning activity</t>
  </si>
  <si>
    <t xml:space="preserve">SSWL: </t>
  </si>
  <si>
    <t>Structured SWL</t>
  </si>
  <si>
    <t>Pr</t>
  </si>
  <si>
    <t>Practical Training</t>
  </si>
  <si>
    <t>S</t>
  </si>
  <si>
    <t>Suport or related learning activity</t>
  </si>
  <si>
    <t xml:space="preserve">USSWL: </t>
  </si>
  <si>
    <t>Unstructured SWL</t>
  </si>
  <si>
    <t>Tut</t>
  </si>
  <si>
    <t>Tutorial</t>
  </si>
  <si>
    <t>E</t>
  </si>
  <si>
    <t>Elective learning activity</t>
  </si>
  <si>
    <t>Lect</t>
  </si>
  <si>
    <t>Online lecture</t>
  </si>
  <si>
    <t>Semn</t>
  </si>
  <si>
    <t>Seminar</t>
  </si>
  <si>
    <t>UNIVERSITYo of Bghdad</t>
  </si>
  <si>
    <t>Bachelor's level (First cycle) - Honors Bachelor degree in Pharmacy</t>
  </si>
  <si>
    <t>Five years (Ten semesters) - 300 ECTS credits - 1 ECTS = 25</t>
  </si>
  <si>
    <t>M Code</t>
  </si>
  <si>
    <t>Module Title</t>
  </si>
  <si>
    <t>Type</t>
  </si>
  <si>
    <t>Prerequisite Module(s)</t>
  </si>
  <si>
    <t>P (hr/w)</t>
  </si>
  <si>
    <t>Clin (hr/w)</t>
  </si>
  <si>
    <t>Academic Computing</t>
  </si>
  <si>
    <t>الحوسبة الأكاديمية</t>
  </si>
  <si>
    <t>Kurdistan Studies</t>
  </si>
  <si>
    <t>دراسات كردستان</t>
  </si>
  <si>
    <t>Kurdish</t>
  </si>
  <si>
    <t>Medical Physics</t>
  </si>
  <si>
    <t>الفيزياء الطبية</t>
  </si>
  <si>
    <t>Introduction to Pharmaceutical Sciences</t>
  </si>
  <si>
    <t>مقدمة في العلوم الصيدلانية</t>
  </si>
  <si>
    <t>UoB12350</t>
  </si>
  <si>
    <t>Human Biology</t>
  </si>
  <si>
    <t>علم الأحياء البشري</t>
  </si>
  <si>
    <t>Academic Debate</t>
  </si>
  <si>
    <t>UoB12351</t>
  </si>
  <si>
    <t>Pharmaceuticals Calculations</t>
  </si>
  <si>
    <t>UoB12352</t>
  </si>
  <si>
    <t>Medical Terminology</t>
  </si>
  <si>
    <t>UoB12353</t>
  </si>
  <si>
    <t>Human Anatomy</t>
  </si>
  <si>
    <t>UoB12354</t>
  </si>
  <si>
    <t>Histology</t>
  </si>
  <si>
    <t>UoB12355</t>
  </si>
  <si>
    <t>Analytical Chemistry</t>
  </si>
  <si>
    <t>Pharmaceutics I (Drops-Injections-Syrup)</t>
  </si>
  <si>
    <t>UoB12356</t>
  </si>
  <si>
    <t>Pharmaceuticals Instrumental Analysis</t>
  </si>
  <si>
    <t>UoB12357</t>
  </si>
  <si>
    <t>Human Physiology</t>
  </si>
  <si>
    <t>UoB12358</t>
  </si>
  <si>
    <t xml:space="preserve">Organic Chemistry </t>
  </si>
  <si>
    <t>UoB12359</t>
  </si>
  <si>
    <t>Physical Pharmacy</t>
  </si>
  <si>
    <t>UoB12360</t>
  </si>
  <si>
    <t>Clinical Nutrition and Supplements</t>
  </si>
  <si>
    <t>Pharmaceutics II (Tablets + Capsules)</t>
  </si>
  <si>
    <t>CUE91021</t>
  </si>
  <si>
    <t>UoB12361</t>
  </si>
  <si>
    <t>Principles of drug Actions</t>
  </si>
  <si>
    <t>UoB12362</t>
  </si>
  <si>
    <t>Pathophysiology</t>
  </si>
  <si>
    <t>UoB12363</t>
  </si>
  <si>
    <t>Biochemistry</t>
  </si>
  <si>
    <t>UoB12364</t>
  </si>
  <si>
    <t>Microbiology</t>
  </si>
  <si>
    <t>UoB12365</t>
  </si>
  <si>
    <t>Communication Skills</t>
  </si>
  <si>
    <t>Pharmaceutics III (cream-ointment-suppositories)</t>
  </si>
  <si>
    <t>CUE91021 &amp; CUE91031</t>
  </si>
  <si>
    <t>UoB12366</t>
  </si>
  <si>
    <t>Pharmacology I</t>
  </si>
  <si>
    <t>UoB12367</t>
  </si>
  <si>
    <t>Toxicology</t>
  </si>
  <si>
    <t>UoB12368</t>
  </si>
  <si>
    <t>Drug Delivery Systems</t>
  </si>
  <si>
    <t>UoB12369</t>
  </si>
  <si>
    <t>Immunology</t>
  </si>
  <si>
    <t>UoB12370</t>
  </si>
  <si>
    <t>Medical Bacteriology</t>
  </si>
  <si>
    <t>Pharmacology II</t>
  </si>
  <si>
    <t>CUE91042</t>
  </si>
  <si>
    <t>UoB12371</t>
  </si>
  <si>
    <t>Pharmacognosy I</t>
  </si>
  <si>
    <t>UoB12372</t>
  </si>
  <si>
    <t>Pharmaceutical Chemistry I</t>
  </si>
  <si>
    <t>UoB12373</t>
  </si>
  <si>
    <t xml:space="preserve">Biopharmaceutics and Pharmacokinetics </t>
  </si>
  <si>
    <t>UoB12374</t>
  </si>
  <si>
    <t>Medical Virology</t>
  </si>
  <si>
    <t>UoB12375</t>
  </si>
  <si>
    <t>Pharmacoeconomics and Marketing</t>
  </si>
  <si>
    <t>Pharmaceutical Chemistry II</t>
  </si>
  <si>
    <t>CUE91053</t>
  </si>
  <si>
    <t>UoB12376</t>
  </si>
  <si>
    <t>Pharmacognosy II</t>
  </si>
  <si>
    <t>CUE91052</t>
  </si>
  <si>
    <t>UoB12377</t>
  </si>
  <si>
    <t>Clinical Toxicology</t>
  </si>
  <si>
    <t>UoB12378</t>
  </si>
  <si>
    <t>Research Methods and Ethics</t>
  </si>
  <si>
    <t>UoB12379</t>
  </si>
  <si>
    <t>Biostatistics</t>
  </si>
  <si>
    <t>UoB12380</t>
  </si>
  <si>
    <t>Pharmacy Ethics and Laws</t>
  </si>
  <si>
    <t>Industrial Pharmacy</t>
  </si>
  <si>
    <t>UoB12381</t>
  </si>
  <si>
    <t>Pharmaceutical Biotechnology</t>
  </si>
  <si>
    <t>UoB12382</t>
  </si>
  <si>
    <t>Pharmaceutical Microbiology</t>
  </si>
  <si>
    <t>UoB12383</t>
  </si>
  <si>
    <t>Hematology and Blood Banking</t>
  </si>
  <si>
    <t>UoB12384</t>
  </si>
  <si>
    <t>Molecular Biology</t>
  </si>
  <si>
    <t>UoB12385</t>
  </si>
  <si>
    <t>Clinical Pharmacy and Therapeutics</t>
  </si>
  <si>
    <t>UGV</t>
  </si>
  <si>
    <t>Nine</t>
  </si>
  <si>
    <t>Drug Design and Development</t>
  </si>
  <si>
    <t>UoB12386</t>
  </si>
  <si>
    <t>Clinical Biochemistry</t>
  </si>
  <si>
    <t>UoB12387</t>
  </si>
  <si>
    <t>Drug Registration and Authorization</t>
  </si>
  <si>
    <t>UoB12388</t>
  </si>
  <si>
    <t>Patient Assessment and Skills</t>
  </si>
  <si>
    <t>UoB12389</t>
  </si>
  <si>
    <t>Emergency Medicine</t>
  </si>
  <si>
    <t>UoB12390</t>
  </si>
  <si>
    <t>Electronic Medical Records</t>
  </si>
  <si>
    <t>UoB12391</t>
  </si>
  <si>
    <t>Graduation Project</t>
  </si>
  <si>
    <t>Ten</t>
  </si>
  <si>
    <t>Pharmaceuticals Quality Control</t>
  </si>
  <si>
    <t>UoB12392</t>
  </si>
  <si>
    <t>Drugs Interactions</t>
  </si>
  <si>
    <t>UoB12393</t>
  </si>
  <si>
    <t>Community Pharmacy (OTC)</t>
  </si>
  <si>
    <t>UoB12394</t>
  </si>
  <si>
    <t>Infectious Diseases and Vaccines</t>
  </si>
  <si>
    <t>UoB12395</t>
  </si>
  <si>
    <t>Cosmetics &amp; Aesthetics</t>
  </si>
  <si>
    <t>UoB12396</t>
  </si>
  <si>
    <t>Nuclear Pharmacy</t>
  </si>
  <si>
    <t xml:space="preserve">Note: </t>
  </si>
  <si>
    <t>Prerequiste modules is fulfilled by attendance (formative assessment), not by passing grade.</t>
  </si>
  <si>
    <t>Title</t>
  </si>
  <si>
    <t>%</t>
  </si>
  <si>
    <t>Total ECTS per semester =</t>
  </si>
  <si>
    <t>Suported or related learning activity</t>
  </si>
  <si>
    <t>Total ECTS per program =</t>
  </si>
  <si>
    <t>Total SWL hr per program =</t>
  </si>
  <si>
    <t>hr/w</t>
  </si>
  <si>
    <t>ECTS of core modules =</t>
  </si>
  <si>
    <t>Student workload</t>
  </si>
  <si>
    <t>ECTS of supporting modules =</t>
  </si>
  <si>
    <t>P</t>
  </si>
  <si>
    <t>ECTS of basic modules =</t>
  </si>
  <si>
    <t>Clin</t>
  </si>
  <si>
    <t>Clinical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</si>
</sst>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0.0%"/>
  </numFmts>
  <fonts count="18">
    <font>
      <sz val="10.0"/>
      <color rgb="FF000000"/>
      <name val="Arial"/>
      <scheme val="minor"/>
    </font>
    <font>
      <b/>
      <sz val="9.0"/>
      <color rgb="FF000000"/>
      <name val="Arial"/>
    </font>
    <font/>
    <font>
      <b/>
      <sz val="11.0"/>
      <color rgb="FF000000"/>
      <name val="Arial"/>
    </font>
    <font>
      <b/>
      <sz val="12.0"/>
      <color rgb="FF000000"/>
      <name val="Arial"/>
    </font>
    <font>
      <b/>
      <sz val="9.0"/>
      <color theme="1"/>
      <name val="Arial"/>
    </font>
    <font>
      <sz val="9.0"/>
      <color rgb="FF000000"/>
      <name val="Arial"/>
    </font>
    <font>
      <sz val="11.0"/>
      <color rgb="FF000000"/>
      <name val="Calibri"/>
    </font>
    <font>
      <sz val="9.0"/>
      <color theme="1"/>
      <name val="Arial"/>
    </font>
    <font>
      <b/>
      <sz val="10.0"/>
      <color rgb="FF000000"/>
      <name val="Arial"/>
    </font>
    <font>
      <b/>
      <sz val="8.0"/>
      <color theme="1"/>
      <name val="Arial"/>
    </font>
    <font>
      <sz val="9.0"/>
      <color theme="1"/>
      <name val="Arial"/>
      <scheme val="minor"/>
    </font>
    <font>
      <color theme="1"/>
      <name val="Arial"/>
    </font>
    <font>
      <b/>
      <sz val="8.0"/>
      <color rgb="FF000000"/>
      <name val="Arial"/>
    </font>
    <font>
      <sz val="9.0"/>
      <color rgb="FFFFFFFF"/>
      <name val="Arial"/>
    </font>
    <font>
      <b/>
      <sz val="9.0"/>
      <color rgb="FF073763"/>
      <name val="Arial"/>
    </font>
    <font>
      <sz val="11.0"/>
      <color rgb="FF000000"/>
      <name val="Arial"/>
    </font>
    <font>
      <sz val="11.0"/>
      <color theme="1"/>
      <name val="Arial"/>
    </font>
  </fonts>
  <fills count="9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D966"/>
        <bgColor rgb="FFFFD966"/>
      </patternFill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rgb="FFFFE599"/>
        <bgColor rgb="FFFFE599"/>
      </patternFill>
    </fill>
    <fill>
      <patternFill patternType="solid">
        <fgColor rgb="FFCCCCCC"/>
        <bgColor rgb="FFCCCCCC"/>
      </patternFill>
    </fill>
    <fill>
      <patternFill patternType="solid">
        <fgColor rgb="FFFF0000"/>
        <bgColor rgb="FFFF0000"/>
      </patternFill>
    </fill>
  </fills>
  <borders count="42">
    <border/>
    <border>
      <left style="thin">
        <color rgb="FF0000FF"/>
      </left>
      <top style="thin">
        <color rgb="FF0000FF"/>
      </top>
    </border>
    <border>
      <top style="thin">
        <color rgb="FF0000FF"/>
      </top>
    </border>
    <border>
      <right style="thin">
        <color rgb="FF0000FF"/>
      </right>
      <top style="thin">
        <color rgb="FF0000FF"/>
      </top>
    </border>
    <border>
      <left style="thin">
        <color rgb="FF0000FF"/>
      </left>
      <top style="thin">
        <color rgb="FF0000FF"/>
      </top>
      <bottom style="thin">
        <color rgb="FF00FFFF"/>
      </bottom>
    </border>
    <border>
      <top style="thin">
        <color rgb="FF0000FF"/>
      </top>
      <bottom style="thin">
        <color rgb="FF00FFFF"/>
      </bottom>
    </border>
    <border>
      <right style="thin">
        <color rgb="FF0000FF"/>
      </right>
      <top style="thin">
        <color rgb="FF0000FF"/>
      </top>
      <bottom style="thin">
        <color rgb="FF00FFFF"/>
      </bottom>
    </border>
    <border>
      <left style="thin">
        <color rgb="FF0000FF"/>
      </left>
    </border>
    <border>
      <right style="thin">
        <color rgb="FF0000FF"/>
      </right>
    </border>
    <border>
      <left style="thin">
        <color rgb="FF0000FF"/>
      </left>
      <top style="thin">
        <color rgb="FF00FFFF"/>
      </top>
      <bottom style="thin">
        <color rgb="FF00FFFF"/>
      </bottom>
    </border>
    <border>
      <top style="thin">
        <color rgb="FF00FFFF"/>
      </top>
      <bottom style="thin">
        <color rgb="FF00FFFF"/>
      </bottom>
    </border>
    <border>
      <right style="thin">
        <color rgb="FF0000FF"/>
      </right>
      <top style="thin">
        <color rgb="FF00FFFF"/>
      </top>
      <bottom style="thin">
        <color rgb="FF00FFFF"/>
      </bottom>
    </border>
    <border>
      <left style="thin">
        <color rgb="FF0000FF"/>
      </left>
      <bottom style="thin">
        <color rgb="FF0000FF"/>
      </bottom>
    </border>
    <border>
      <bottom style="thin">
        <color rgb="FF0000FF"/>
      </bottom>
    </border>
    <border>
      <right style="thin">
        <color rgb="FF0000FF"/>
      </right>
      <bottom style="thin">
        <color rgb="FF0000FF"/>
      </bottom>
    </border>
    <border>
      <left style="thin">
        <color rgb="FF0000FF"/>
      </left>
      <top style="thin">
        <color rgb="FF00FFFF"/>
      </top>
      <bottom style="thin">
        <color rgb="FF0000FF"/>
      </bottom>
    </border>
    <border>
      <top style="thin">
        <color rgb="FF00FFFF"/>
      </top>
      <bottom style="thin">
        <color rgb="FF0000FF"/>
      </bottom>
    </border>
    <border>
      <right style="thin">
        <color rgb="FF0000FF"/>
      </right>
      <top style="thin">
        <color rgb="FF00FFFF"/>
      </top>
      <bottom style="thin">
        <color rgb="FF0000FF"/>
      </bottom>
    </border>
    <border>
      <left style="thin">
        <color rgb="FFF6B26B"/>
      </left>
      <right style="thin">
        <color rgb="FFF6B26B"/>
      </right>
      <top style="thin">
        <color rgb="FFF6B26B"/>
      </top>
    </border>
    <border>
      <bottom style="thin">
        <color rgb="FFD9D9D9"/>
      </bottom>
    </border>
    <border>
      <right style="thin">
        <color rgb="FFD9D9D9"/>
      </right>
      <bottom style="thin">
        <color rgb="FFD9D9D9"/>
      </bottom>
    </border>
    <border>
      <right style="thin">
        <color rgb="FFD9D9D9"/>
      </right>
    </border>
    <border>
      <left style="thin">
        <color rgb="FFF6B26B"/>
      </left>
      <right style="thin">
        <color rgb="FFF6B26B"/>
      </right>
      <bottom style="thin">
        <color rgb="FFF6B26B"/>
      </bottom>
    </border>
    <border>
      <left style="thin">
        <color rgb="FFF6B26B"/>
      </left>
      <right style="thin">
        <color rgb="FFF6B26B"/>
      </right>
      <top style="thin">
        <color rgb="FFF6B26B"/>
      </top>
      <bottom style="thin">
        <color rgb="FFF6B26B"/>
      </bottom>
    </border>
    <border>
      <left style="thin">
        <color rgb="FFD9D9D9"/>
      </left>
      <right style="thin">
        <color rgb="FFD9D9D9"/>
      </right>
      <bottom style="thin">
        <color rgb="FFD9D9D9"/>
      </bottom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</border>
    <border>
      <right style="thin">
        <color rgb="FFD9D9D9"/>
      </right>
      <top style="thin">
        <color rgb="FFD9D9D9"/>
      </top>
      <bottom style="thin">
        <color rgb="FFD9D9D9"/>
      </bottom>
    </border>
    <border>
      <left style="thin">
        <color rgb="FFD9D9D9"/>
      </left>
      <right style="thin">
        <color rgb="FFD9D9D9"/>
      </right>
    </border>
    <border>
      <left style="thin">
        <color rgb="FFD9D9D9"/>
      </left>
      <right style="thin">
        <color rgb="FFD9D9D9"/>
      </right>
      <top style="thin">
        <color rgb="FFD9D9D9"/>
      </top>
    </border>
    <border>
      <left style="thin">
        <color rgb="FFF6B26B"/>
      </left>
      <top style="thin">
        <color rgb="FFF6B26B"/>
      </top>
      <bottom style="thin">
        <color rgb="FFF6B26B"/>
      </bottom>
    </border>
    <border>
      <top style="thin">
        <color rgb="FFF6B26B"/>
      </top>
      <bottom style="thin">
        <color rgb="FFF6B26B"/>
      </bottom>
    </border>
    <border>
      <right style="thin">
        <color rgb="FFF6B26B"/>
      </right>
      <top style="thin">
        <color rgb="FFF6B26B"/>
      </top>
      <bottom style="thin">
        <color rgb="FFF6B26B"/>
      </bottom>
    </border>
    <border>
      <left style="thin">
        <color rgb="FFD9D9D9"/>
      </left>
    </border>
    <border>
      <left style="thin">
        <color rgb="FF000000"/>
      </left>
      <right style="thin">
        <color rgb="FFD9D9D9"/>
      </right>
      <top style="thin">
        <color rgb="FF000000"/>
      </top>
      <bottom style="thin">
        <color rgb="FF000000"/>
      </bottom>
    </border>
    <border>
      <right style="thin">
        <color rgb="FFD9D9D9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D9D9D9"/>
      </left>
      <bottom style="thin">
        <color rgb="FFD9D9D9"/>
      </bottom>
    </border>
    <border>
      <left style="thin">
        <color rgb="FFD9D9D9"/>
      </left>
      <top style="thin">
        <color rgb="FFD9D9D9"/>
      </top>
    </border>
    <border>
      <right style="thin">
        <color rgb="FFD9D9D9"/>
      </right>
      <top style="thin">
        <color rgb="FFD9D9D9"/>
      </top>
    </border>
    <border>
      <top style="thin">
        <color rgb="FFD9D9D9"/>
      </top>
      <bottom style="thin">
        <color rgb="FFD9D9D9"/>
      </bottom>
    </border>
    <border>
      <left style="thin">
        <color rgb="FFD9D9D9"/>
      </left>
      <top style="thin">
        <color rgb="FFD9D9D9"/>
      </top>
      <bottom style="thin">
        <color rgb="FFD9D9D9"/>
      </bottom>
    </border>
    <border>
      <top style="thin">
        <color rgb="FFD9D9D9"/>
      </top>
    </border>
  </borders>
  <cellStyleXfs count="1">
    <xf borderId="0" fillId="0" fontId="0" numFmtId="0" applyAlignment="1" applyFont="1"/>
  </cellStyleXfs>
  <cellXfs count="21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vertical="center"/>
    </xf>
    <xf borderId="2" fillId="0" fontId="2" numFmtId="0" xfId="0" applyBorder="1" applyFont="1"/>
    <xf borderId="3" fillId="0" fontId="2" numFmtId="0" xfId="0" applyBorder="1" applyFont="1"/>
    <xf borderId="4" fillId="2" fontId="3" numFmtId="0" xfId="0" applyAlignment="1" applyBorder="1" applyFill="1" applyFont="1">
      <alignment horizontal="center" readingOrder="0"/>
    </xf>
    <xf borderId="5" fillId="0" fontId="2" numFmtId="0" xfId="0" applyBorder="1" applyFont="1"/>
    <xf borderId="6" fillId="0" fontId="2" numFmtId="0" xfId="0" applyBorder="1" applyFont="1"/>
    <xf borderId="4" fillId="2" fontId="3" numFmtId="0" xfId="0" applyAlignment="1" applyBorder="1" applyFont="1">
      <alignment horizontal="center" readingOrder="0" vertical="center"/>
    </xf>
    <xf borderId="1" fillId="0" fontId="1" numFmtId="0" xfId="0" applyAlignment="1" applyBorder="1" applyFont="1">
      <alignment horizontal="center" vertical="center"/>
    </xf>
    <xf borderId="7" fillId="0" fontId="2" numFmtId="0" xfId="0" applyBorder="1" applyFont="1"/>
    <xf borderId="8" fillId="0" fontId="2" numFmtId="0" xfId="0" applyBorder="1" applyFont="1"/>
    <xf borderId="9" fillId="2" fontId="3" numFmtId="0" xfId="0" applyAlignment="1" applyBorder="1" applyFont="1">
      <alignment horizontal="center" readingOrder="0" vertical="center"/>
    </xf>
    <xf borderId="10" fillId="0" fontId="2" numFmtId="0" xfId="0" applyBorder="1" applyFont="1"/>
    <xf borderId="11" fillId="0" fontId="2" numFmtId="0" xfId="0" applyBorder="1" applyFont="1"/>
    <xf borderId="9" fillId="2" fontId="3" numFmtId="0" xfId="0" applyAlignment="1" applyBorder="1" applyFont="1">
      <alignment horizontal="center" readingOrder="0" vertical="center"/>
    </xf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2" fontId="3" numFmtId="0" xfId="0" applyAlignment="1" applyBorder="1" applyFont="1">
      <alignment horizontal="center" readingOrder="1" vertical="center"/>
    </xf>
    <xf borderId="16" fillId="0" fontId="2" numFmtId="0" xfId="0" applyBorder="1" applyFont="1"/>
    <xf borderId="17" fillId="0" fontId="2" numFmtId="0" xfId="0" applyBorder="1" applyFont="1"/>
    <xf borderId="15" fillId="2" fontId="4" numFmtId="0" xfId="0" applyAlignment="1" applyBorder="1" applyFont="1">
      <alignment horizontal="center" readingOrder="0"/>
    </xf>
    <xf borderId="0" fillId="0" fontId="1" numFmtId="0" xfId="0" applyAlignment="1" applyFont="1">
      <alignment horizontal="center" readingOrder="0" vertical="center"/>
    </xf>
    <xf borderId="18" fillId="3" fontId="1" numFmtId="0" xfId="0" applyAlignment="1" applyBorder="1" applyFill="1" applyFont="1">
      <alignment horizontal="center" shrinkToFit="0" vertical="center" wrapText="0"/>
    </xf>
    <xf borderId="18" fillId="3" fontId="1" numFmtId="0" xfId="0" applyAlignment="1" applyBorder="1" applyFont="1">
      <alignment horizontal="center" shrinkToFit="0" vertical="center" wrapText="1"/>
    </xf>
    <xf borderId="18" fillId="3" fontId="3" numFmtId="0" xfId="0" applyAlignment="1" applyBorder="1" applyFont="1">
      <alignment horizontal="center" shrinkToFit="0" vertical="center" wrapText="0"/>
    </xf>
    <xf borderId="19" fillId="3" fontId="1" numFmtId="0" xfId="0" applyAlignment="1" applyBorder="1" applyFont="1">
      <alignment horizontal="center" vertical="center"/>
    </xf>
    <xf borderId="19" fillId="0" fontId="2" numFmtId="0" xfId="0" applyBorder="1" applyFont="1"/>
    <xf borderId="20" fillId="0" fontId="2" numFmtId="0" xfId="0" applyBorder="1" applyFont="1"/>
    <xf borderId="20" fillId="3" fontId="1" numFmtId="0" xfId="0" applyAlignment="1" applyBorder="1" applyFont="1">
      <alignment horizontal="center" vertical="center"/>
    </xf>
    <xf borderId="21" fillId="3" fontId="5" numFmtId="0" xfId="0" applyAlignment="1" applyBorder="1" applyFont="1">
      <alignment horizontal="center" shrinkToFit="0" vertical="center" wrapText="1"/>
    </xf>
    <xf borderId="20" fillId="3" fontId="5" numFmtId="0" xfId="0" applyAlignment="1" applyBorder="1" applyFont="1">
      <alignment horizontal="center" shrinkToFit="0" vertical="center" wrapText="1"/>
    </xf>
    <xf borderId="21" fillId="3" fontId="5" numFmtId="2" xfId="0" applyAlignment="1" applyBorder="1" applyFont="1" applyNumberFormat="1">
      <alignment horizontal="center" shrinkToFit="0" vertical="center" wrapText="1"/>
    </xf>
    <xf borderId="21" fillId="3" fontId="5" numFmtId="0" xfId="0" applyAlignment="1" applyBorder="1" applyFont="1">
      <alignment horizontal="center" readingOrder="0" shrinkToFit="0" vertical="center" wrapText="1"/>
    </xf>
    <xf borderId="0" fillId="3" fontId="5" numFmtId="0" xfId="0" applyAlignment="1" applyFont="1">
      <alignment horizontal="center" readingOrder="0" shrinkToFit="0" vertical="center" wrapText="1"/>
    </xf>
    <xf borderId="22" fillId="0" fontId="2" numFmtId="0" xfId="0" applyBorder="1" applyFont="1"/>
    <xf borderId="20" fillId="3" fontId="5" numFmtId="0" xfId="0" applyAlignment="1" applyBorder="1" applyFont="1">
      <alignment horizontal="center" readingOrder="0" vertical="center"/>
    </xf>
    <xf borderId="23" fillId="3" fontId="5" numFmtId="0" xfId="0" applyAlignment="1" applyBorder="1" applyFont="1">
      <alignment horizontal="center" readingOrder="0" vertical="center"/>
    </xf>
    <xf borderId="24" fillId="4" fontId="1" numFmtId="0" xfId="0" applyAlignment="1" applyBorder="1" applyFill="1" applyFont="1">
      <alignment horizontal="center" vertical="center"/>
    </xf>
    <xf borderId="21" fillId="5" fontId="1" numFmtId="0" xfId="0" applyAlignment="1" applyBorder="1" applyFill="1" applyFont="1">
      <alignment horizontal="center" vertical="center"/>
    </xf>
    <xf borderId="20" fillId="5" fontId="6" numFmtId="0" xfId="0" applyAlignment="1" applyBorder="1" applyFont="1">
      <alignment horizontal="center" shrinkToFit="0" vertical="center" wrapText="0"/>
    </xf>
    <xf borderId="25" fillId="5" fontId="6" numFmtId="0" xfId="0" applyAlignment="1" applyBorder="1" applyFont="1">
      <alignment horizontal="left" readingOrder="0" vertical="center"/>
    </xf>
    <xf borderId="26" fillId="5" fontId="6" numFmtId="0" xfId="0" applyAlignment="1" applyBorder="1" applyFont="1">
      <alignment readingOrder="0" vertical="center"/>
    </xf>
    <xf borderId="26" fillId="5" fontId="7" numFmtId="0" xfId="0" applyAlignment="1" applyBorder="1" applyFont="1">
      <alignment readingOrder="0" vertical="center"/>
    </xf>
    <xf borderId="25" fillId="5" fontId="6" numFmtId="0" xfId="0" applyAlignment="1" applyBorder="1" applyFont="1">
      <alignment horizontal="center" readingOrder="0" shrinkToFit="0" vertical="center" wrapText="0"/>
    </xf>
    <xf borderId="20" fillId="5" fontId="8" numFmtId="0" xfId="0" applyAlignment="1" applyBorder="1" applyFont="1">
      <alignment horizontal="center" readingOrder="0" shrinkToFit="0" vertical="center" wrapText="0"/>
    </xf>
    <xf borderId="20" fillId="5" fontId="8" numFmtId="0" xfId="0" applyAlignment="1" applyBorder="1" applyFont="1">
      <alignment horizontal="center" shrinkToFit="0" vertical="center" wrapText="0"/>
    </xf>
    <xf borderId="20" fillId="5" fontId="8" numFmtId="0" xfId="0" applyAlignment="1" applyBorder="1" applyFont="1">
      <alignment shrinkToFit="0" vertical="center" wrapText="0"/>
    </xf>
    <xf borderId="20" fillId="5" fontId="6" numFmtId="0" xfId="0" applyAlignment="1" applyBorder="1" applyFont="1">
      <alignment horizontal="center" readingOrder="0" shrinkToFit="0" vertical="center" wrapText="0"/>
    </xf>
    <xf borderId="26" fillId="2" fontId="8" numFmtId="0" xfId="0" applyAlignment="1" applyBorder="1" applyFont="1">
      <alignment horizontal="center" vertical="center"/>
    </xf>
    <xf borderId="26" fillId="0" fontId="8" numFmtId="0" xfId="0" applyAlignment="1" applyBorder="1" applyFont="1">
      <alignment horizontal="center" readingOrder="0" vertical="center"/>
    </xf>
    <xf borderId="26" fillId="2" fontId="6" numFmtId="1" xfId="0" applyAlignment="1" applyBorder="1" applyFont="1" applyNumberFormat="1">
      <alignment horizontal="center" vertical="center"/>
    </xf>
    <xf borderId="26" fillId="2" fontId="6" numFmtId="2" xfId="0" applyAlignment="1" applyBorder="1" applyFont="1" applyNumberFormat="1">
      <alignment horizontal="center" vertical="center"/>
    </xf>
    <xf borderId="25" fillId="5" fontId="6" numFmtId="0" xfId="0" applyAlignment="1" applyBorder="1" applyFont="1">
      <alignment horizontal="center" readingOrder="0" vertical="center"/>
    </xf>
    <xf borderId="0" fillId="5" fontId="8" numFmtId="0" xfId="0" applyAlignment="1" applyFont="1">
      <alignment horizontal="center" vertical="center"/>
    </xf>
    <xf borderId="27" fillId="4" fontId="9" numFmtId="0" xfId="0" applyAlignment="1" applyBorder="1" applyFont="1">
      <alignment horizontal="center" vertical="center"/>
    </xf>
    <xf borderId="21" fillId="0" fontId="2" numFmtId="0" xfId="0" applyBorder="1" applyFont="1"/>
    <xf borderId="27" fillId="0" fontId="2" numFmtId="0" xfId="0" applyBorder="1" applyFont="1"/>
    <xf borderId="20" fillId="5" fontId="7" numFmtId="0" xfId="0" applyAlignment="1" applyBorder="1" applyFont="1">
      <alignment readingOrder="0" vertical="center"/>
    </xf>
    <xf borderId="21" fillId="5" fontId="6" numFmtId="0" xfId="0" applyAlignment="1" applyBorder="1" applyFont="1">
      <alignment horizontal="center" vertical="center"/>
    </xf>
    <xf borderId="28" fillId="5" fontId="6" numFmtId="0" xfId="0" applyAlignment="1" applyBorder="1" applyFont="1">
      <alignment horizontal="center" readingOrder="0" shrinkToFit="0" vertical="center" wrapText="0"/>
    </xf>
    <xf borderId="21" fillId="5" fontId="6" numFmtId="0" xfId="0" applyAlignment="1" applyBorder="1" applyFont="1">
      <alignment horizontal="center" readingOrder="0" shrinkToFit="0" vertical="center" wrapText="0"/>
    </xf>
    <xf borderId="24" fillId="5" fontId="6" numFmtId="0" xfId="0" applyAlignment="1" applyBorder="1" applyFont="1">
      <alignment horizontal="center" readingOrder="0" vertical="center"/>
    </xf>
    <xf borderId="20" fillId="5" fontId="6" numFmtId="0" xfId="0" applyAlignment="1" applyBorder="1" applyFont="1">
      <alignment horizontal="center" vertical="center"/>
    </xf>
    <xf borderId="24" fillId="5" fontId="6" numFmtId="0" xfId="0" applyAlignment="1" applyBorder="1" applyFont="1">
      <alignment horizontal="center" readingOrder="0" shrinkToFit="0" vertical="center" wrapText="0"/>
    </xf>
    <xf borderId="25" fillId="5" fontId="6" numFmtId="0" xfId="0" applyAlignment="1" applyBorder="1" applyFont="1">
      <alignment horizontal="left" vertical="center"/>
    </xf>
    <xf borderId="26" fillId="5" fontId="6" numFmtId="0" xfId="0" applyAlignment="1" applyBorder="1" applyFont="1">
      <alignment horizontal="left" vertical="center"/>
    </xf>
    <xf borderId="20" fillId="5" fontId="6" numFmtId="0" xfId="0" applyAlignment="1" applyBorder="1" applyFont="1">
      <alignment horizontal="left" vertical="center"/>
    </xf>
    <xf borderId="26" fillId="0" fontId="8" numFmtId="0" xfId="0" applyAlignment="1" applyBorder="1" applyFont="1">
      <alignment horizontal="center" vertical="center"/>
    </xf>
    <xf borderId="25" fillId="5" fontId="6" numFmtId="0" xfId="0" applyAlignment="1" applyBorder="1" applyFont="1">
      <alignment horizontal="center" vertical="center"/>
    </xf>
    <xf borderId="20" fillId="5" fontId="8" numFmtId="0" xfId="0" applyAlignment="1" applyBorder="1" applyFont="1">
      <alignment vertical="center"/>
    </xf>
    <xf borderId="20" fillId="5" fontId="8" numFmtId="0" xfId="0" applyAlignment="1" applyBorder="1" applyFont="1">
      <alignment horizontal="right" readingOrder="0" vertical="center"/>
    </xf>
    <xf borderId="20" fillId="6" fontId="6" numFmtId="1" xfId="0" applyAlignment="1" applyBorder="1" applyFill="1" applyFont="1" applyNumberFormat="1">
      <alignment horizontal="center" vertical="center"/>
    </xf>
    <xf borderId="20" fillId="6" fontId="6" numFmtId="2" xfId="0" applyAlignment="1" applyBorder="1" applyFont="1" applyNumberFormat="1">
      <alignment horizontal="center" vertical="center"/>
    </xf>
    <xf borderId="20" fillId="6" fontId="6" numFmtId="0" xfId="0" applyAlignment="1" applyBorder="1" applyFont="1">
      <alignment horizontal="center" vertical="center"/>
    </xf>
    <xf borderId="0" fillId="6" fontId="10" numFmtId="0" xfId="0" applyAlignment="1" applyFont="1">
      <alignment readingOrder="0" vertical="center"/>
    </xf>
    <xf borderId="0" fillId="0" fontId="11" numFmtId="0" xfId="0" applyAlignment="1" applyFont="1">
      <alignment horizontal="center" vertical="center"/>
    </xf>
    <xf borderId="0" fillId="5" fontId="8" numFmtId="0" xfId="0" applyAlignment="1" applyFont="1">
      <alignment vertical="center"/>
    </xf>
    <xf borderId="18" fillId="3" fontId="1" numFmtId="0" xfId="0" applyAlignment="1" applyBorder="1" applyFont="1">
      <alignment horizontal="center" vertical="center"/>
    </xf>
    <xf borderId="18" fillId="3" fontId="1" numFmtId="0" xfId="0" applyAlignment="1" applyBorder="1" applyFont="1">
      <alignment horizontal="center" readingOrder="0" shrinkToFit="0" vertical="center" wrapText="1"/>
    </xf>
    <xf borderId="21" fillId="3" fontId="1" numFmtId="0" xfId="0" applyAlignment="1" applyBorder="1" applyFont="1">
      <alignment horizontal="center" readingOrder="0" shrinkToFit="0" vertical="center" wrapText="1"/>
    </xf>
    <xf borderId="18" fillId="3" fontId="1" numFmtId="0" xfId="0" applyAlignment="1" applyBorder="1" applyFont="1">
      <alignment vertical="center"/>
    </xf>
    <xf borderId="29" fillId="3" fontId="1" numFmtId="0" xfId="0" applyAlignment="1" applyBorder="1" applyFont="1">
      <alignment horizontal="center" vertical="center"/>
    </xf>
    <xf borderId="30" fillId="0" fontId="2" numFmtId="0" xfId="0" applyBorder="1" applyFont="1"/>
    <xf borderId="31" fillId="0" fontId="2" numFmtId="0" xfId="0" applyBorder="1" applyFont="1"/>
    <xf borderId="18" fillId="3" fontId="5" numFmtId="0" xfId="0" applyAlignment="1" applyBorder="1" applyFont="1">
      <alignment horizontal="center" shrinkToFit="0" vertical="center" wrapText="1"/>
    </xf>
    <xf borderId="23" fillId="3" fontId="5" numFmtId="0" xfId="0" applyAlignment="1" applyBorder="1" applyFont="1">
      <alignment horizontal="center" shrinkToFit="0" vertical="center" wrapText="1"/>
    </xf>
    <xf borderId="18" fillId="3" fontId="5" numFmtId="2" xfId="0" applyAlignment="1" applyBorder="1" applyFont="1" applyNumberFormat="1">
      <alignment horizontal="center" shrinkToFit="0" vertical="center" wrapText="1"/>
    </xf>
    <xf borderId="23" fillId="3" fontId="1" numFmtId="0" xfId="0" applyAlignment="1" applyBorder="1" applyFont="1">
      <alignment horizontal="center" vertical="center"/>
    </xf>
    <xf borderId="24" fillId="5" fontId="6" numFmtId="0" xfId="0" applyAlignment="1" applyBorder="1" applyFont="1">
      <alignment horizontal="center" vertical="center"/>
    </xf>
    <xf borderId="20" fillId="5" fontId="6" numFmtId="0" xfId="0" applyAlignment="1" applyBorder="1" applyFont="1">
      <alignment vertical="center"/>
    </xf>
    <xf borderId="20" fillId="5" fontId="6" numFmtId="0" xfId="0" applyAlignment="1" applyBorder="1" applyFont="1">
      <alignment horizontal="left" shrinkToFit="0" vertical="center" wrapText="0"/>
    </xf>
    <xf borderId="20" fillId="2" fontId="8" numFmtId="0" xfId="0" applyAlignment="1" applyBorder="1" applyFont="1">
      <alignment horizontal="center" vertical="center"/>
    </xf>
    <xf borderId="20" fillId="0" fontId="8" numFmtId="0" xfId="0" applyAlignment="1" applyBorder="1" applyFont="1">
      <alignment horizontal="center" vertical="center"/>
    </xf>
    <xf borderId="20" fillId="2" fontId="6" numFmtId="1" xfId="0" applyAlignment="1" applyBorder="1" applyFont="1" applyNumberFormat="1">
      <alignment horizontal="center" vertical="center"/>
    </xf>
    <xf borderId="20" fillId="2" fontId="6" numFmtId="2" xfId="0" applyAlignment="1" applyBorder="1" applyFont="1" applyNumberFormat="1">
      <alignment horizontal="center" vertical="center"/>
    </xf>
    <xf borderId="0" fillId="5" fontId="8" numFmtId="0" xfId="0" applyAlignment="1" applyFont="1">
      <alignment horizontal="center" shrinkToFit="0" vertical="center" wrapText="0"/>
    </xf>
    <xf borderId="26" fillId="5" fontId="6" numFmtId="0" xfId="0" applyAlignment="1" applyBorder="1" applyFont="1">
      <alignment vertical="center"/>
    </xf>
    <xf borderId="24" fillId="0" fontId="2" numFmtId="0" xfId="0" applyBorder="1" applyFont="1"/>
    <xf borderId="18" fillId="3" fontId="3" numFmtId="0" xfId="0" applyAlignment="1" applyBorder="1" applyFont="1">
      <alignment horizontal="center" readingOrder="0" shrinkToFit="0" vertical="center" wrapText="1"/>
    </xf>
    <xf borderId="20" fillId="5" fontId="12" numFmtId="0" xfId="0" applyAlignment="1" applyBorder="1" applyFont="1">
      <alignment vertical="center"/>
    </xf>
    <xf borderId="25" fillId="5" fontId="6" numFmtId="0" xfId="0" applyAlignment="1" applyBorder="1" applyFont="1">
      <alignment horizontal="left" shrinkToFit="0" vertical="center" wrapText="0"/>
    </xf>
    <xf borderId="25" fillId="5" fontId="8" numFmtId="0" xfId="0" applyAlignment="1" applyBorder="1" applyFont="1">
      <alignment horizontal="center" shrinkToFit="0" vertical="center" wrapText="0"/>
    </xf>
    <xf borderId="26" fillId="5" fontId="8" numFmtId="0" xfId="0" applyAlignment="1" applyBorder="1" applyFont="1">
      <alignment horizontal="center" shrinkToFit="0" vertical="center" wrapText="0"/>
    </xf>
    <xf borderId="26" fillId="0" fontId="8" numFmtId="0" xfId="0" applyAlignment="1" applyBorder="1" applyFont="1">
      <alignment shrinkToFit="0" vertical="center" wrapText="0"/>
    </xf>
    <xf borderId="26" fillId="0" fontId="8" numFmtId="0" xfId="0" applyAlignment="1" applyBorder="1" applyFont="1">
      <alignment horizontal="center" shrinkToFit="0" vertical="center" wrapText="0"/>
    </xf>
    <xf borderId="25" fillId="5" fontId="8" numFmtId="0" xfId="0" applyAlignment="1" applyBorder="1" applyFont="1">
      <alignment horizontal="center" vertical="center"/>
    </xf>
    <xf borderId="0" fillId="5" fontId="6" numFmtId="0" xfId="0" applyAlignment="1" applyFont="1">
      <alignment horizontal="center" shrinkToFit="0" vertical="center" wrapText="0"/>
    </xf>
    <xf borderId="0" fillId="5" fontId="6" numFmtId="0" xfId="0" applyAlignment="1" applyFont="1">
      <alignment shrinkToFit="0" vertical="center" wrapText="0"/>
    </xf>
    <xf borderId="24" fillId="5" fontId="8" numFmtId="0" xfId="0" applyAlignment="1" applyBorder="1" applyFont="1">
      <alignment horizontal="center" vertical="center"/>
    </xf>
    <xf borderId="0" fillId="0" fontId="8" numFmtId="0" xfId="0" applyAlignment="1" applyFont="1">
      <alignment vertical="center"/>
    </xf>
    <xf borderId="24" fillId="5" fontId="6" numFmtId="0" xfId="0" applyAlignment="1" applyBorder="1" applyFont="1">
      <alignment horizontal="left" shrinkToFit="0" vertical="center" wrapText="0"/>
    </xf>
    <xf borderId="24" fillId="5" fontId="8" numFmtId="0" xfId="0" applyAlignment="1" applyBorder="1" applyFont="1">
      <alignment horizontal="center" shrinkToFit="0" vertical="center" wrapText="0"/>
    </xf>
    <xf borderId="20" fillId="0" fontId="8" numFmtId="0" xfId="0" applyAlignment="1" applyBorder="1" applyFont="1">
      <alignment horizontal="center" shrinkToFit="0" vertical="center" wrapText="0"/>
    </xf>
    <xf borderId="32" fillId="5" fontId="12" numFmtId="0" xfId="0" applyBorder="1" applyFont="1"/>
    <xf borderId="0" fillId="5" fontId="8" numFmtId="0" xfId="0" applyAlignment="1" applyFont="1">
      <alignment shrinkToFit="0" vertical="center" wrapText="0"/>
    </xf>
    <xf borderId="0" fillId="5" fontId="6" numFmtId="0" xfId="0" applyAlignment="1" applyFont="1">
      <alignment horizontal="center" vertical="center"/>
    </xf>
    <xf borderId="20" fillId="0" fontId="8" numFmtId="0" xfId="0" applyAlignment="1" applyBorder="1" applyFont="1">
      <alignment shrinkToFit="0" vertical="center" wrapText="0"/>
    </xf>
    <xf borderId="20" fillId="6" fontId="6" numFmtId="164" xfId="0" applyAlignment="1" applyBorder="1" applyFont="1" applyNumberFormat="1">
      <alignment horizontal="center" vertical="center"/>
    </xf>
    <xf borderId="21" fillId="5" fontId="6" numFmtId="0" xfId="0" applyAlignment="1" applyBorder="1" applyFont="1">
      <alignment horizontal="center" shrinkToFit="0" vertical="center" wrapText="0"/>
    </xf>
    <xf borderId="0" fillId="0" fontId="11" numFmtId="0" xfId="0" applyAlignment="1" applyFont="1">
      <alignment vertical="center"/>
    </xf>
    <xf borderId="0" fillId="6" fontId="6" numFmtId="0" xfId="0" applyAlignment="1" applyFont="1">
      <alignment horizontal="center" shrinkToFit="0" vertical="center" wrapText="0"/>
    </xf>
    <xf borderId="20" fillId="4" fontId="6" numFmtId="0" xfId="0" applyAlignment="1" applyBorder="1" applyFont="1">
      <alignment horizontal="center" vertical="center"/>
    </xf>
    <xf borderId="19" fillId="5" fontId="6" numFmtId="0" xfId="0" applyAlignment="1" applyBorder="1" applyFont="1">
      <alignment horizontal="center" vertical="center"/>
    </xf>
    <xf borderId="24" fillId="4" fontId="8" numFmtId="0" xfId="0" applyAlignment="1" applyBorder="1" applyFont="1">
      <alignment vertical="center"/>
    </xf>
    <xf borderId="33" fillId="5" fontId="6" numFmtId="0" xfId="0" applyAlignment="1" applyBorder="1" applyFont="1">
      <alignment horizontal="right" vertical="center"/>
    </xf>
    <xf borderId="34" fillId="7" fontId="6" numFmtId="1" xfId="0" applyAlignment="1" applyBorder="1" applyFill="1" applyFont="1" applyNumberFormat="1">
      <alignment horizontal="center" vertical="center"/>
    </xf>
    <xf borderId="35" fillId="7" fontId="6" numFmtId="164" xfId="0" applyAlignment="1" applyBorder="1" applyFont="1" applyNumberFormat="1">
      <alignment horizontal="center" vertical="center"/>
    </xf>
    <xf borderId="0" fillId="4" fontId="13" numFmtId="0" xfId="0" applyAlignment="1" applyFont="1">
      <alignment readingOrder="0" vertical="center"/>
    </xf>
    <xf borderId="36" fillId="5" fontId="14" numFmtId="0" xfId="0" applyAlignment="1" applyBorder="1" applyFont="1">
      <alignment horizontal="center" vertical="center"/>
    </xf>
    <xf borderId="36" fillId="8" fontId="14" numFmtId="0" xfId="0" applyAlignment="1" applyBorder="1" applyFill="1" applyFont="1">
      <alignment horizontal="center" vertical="center"/>
    </xf>
    <xf borderId="32" fillId="6" fontId="1" numFmtId="0" xfId="0" applyAlignment="1" applyBorder="1" applyFont="1">
      <alignment horizontal="right" readingOrder="0" shrinkToFit="0" vertical="center" wrapText="1"/>
    </xf>
    <xf borderId="20" fillId="5" fontId="1" numFmtId="0" xfId="0" applyAlignment="1" applyBorder="1" applyFont="1">
      <alignment horizontal="center" vertical="center"/>
    </xf>
    <xf borderId="19" fillId="5" fontId="6" numFmtId="0" xfId="0" applyAlignment="1" applyBorder="1" applyFont="1">
      <alignment vertical="center"/>
    </xf>
    <xf borderId="37" fillId="6" fontId="1" numFmtId="0" xfId="0" applyAlignment="1" applyBorder="1" applyFont="1">
      <alignment horizontal="right" readingOrder="0" vertical="center"/>
    </xf>
    <xf borderId="38" fillId="0" fontId="2" numFmtId="0" xfId="0" applyBorder="1" applyFont="1"/>
    <xf borderId="26" fillId="5" fontId="1" numFmtId="0" xfId="0" applyAlignment="1" applyBorder="1" applyFont="1">
      <alignment horizontal="center" vertical="center"/>
    </xf>
    <xf borderId="39" fillId="5" fontId="6" numFmtId="0" xfId="0" applyAlignment="1" applyBorder="1" applyFont="1">
      <alignment vertical="center"/>
    </xf>
    <xf borderId="39" fillId="0" fontId="2" numFmtId="0" xfId="0" applyBorder="1" applyFont="1"/>
    <xf borderId="26" fillId="0" fontId="2" numFmtId="0" xfId="0" applyBorder="1" applyFont="1"/>
    <xf borderId="37" fillId="5" fontId="1" numFmtId="0" xfId="0" applyAlignment="1" applyBorder="1" applyFont="1">
      <alignment horizontal="right" readingOrder="0" vertical="center"/>
    </xf>
    <xf borderId="19" fillId="5" fontId="1" numFmtId="0" xfId="0" applyAlignment="1" applyBorder="1" applyFont="1">
      <alignment horizontal="right" vertical="center"/>
    </xf>
    <xf borderId="19" fillId="5" fontId="6" numFmtId="0" xfId="0" applyAlignment="1" applyBorder="1" applyFont="1">
      <alignment readingOrder="0" vertical="center"/>
    </xf>
    <xf borderId="0" fillId="5" fontId="6" numFmtId="0" xfId="0" applyAlignment="1" applyFont="1">
      <alignment readingOrder="0" vertical="center"/>
    </xf>
    <xf borderId="0" fillId="5" fontId="6" numFmtId="0" xfId="0" applyAlignment="1" applyFont="1">
      <alignment horizontal="right" readingOrder="0" vertical="center"/>
    </xf>
    <xf borderId="32" fillId="0" fontId="2" numFmtId="0" xfId="0" applyBorder="1" applyFont="1"/>
    <xf borderId="20" fillId="5" fontId="1" numFmtId="0" xfId="0" applyAlignment="1" applyBorder="1" applyFont="1">
      <alignment horizontal="center" readingOrder="0" vertical="center"/>
    </xf>
    <xf borderId="32" fillId="5" fontId="1" numFmtId="0" xfId="0" applyAlignment="1" applyBorder="1" applyFont="1">
      <alignment horizontal="right" readingOrder="0" vertical="center"/>
    </xf>
    <xf borderId="36" fillId="0" fontId="2" numFmtId="0" xfId="0" applyBorder="1" applyFont="1"/>
    <xf borderId="36" fillId="5" fontId="1" numFmtId="0" xfId="0" applyAlignment="1" applyBorder="1" applyFont="1">
      <alignment horizontal="right" readingOrder="0" vertical="center"/>
    </xf>
    <xf borderId="19" fillId="5" fontId="1" numFmtId="0" xfId="0" applyAlignment="1" applyBorder="1" applyFont="1">
      <alignment horizontal="right" readingOrder="0" vertical="center"/>
    </xf>
    <xf borderId="20" fillId="5" fontId="1" numFmtId="0" xfId="0" applyAlignment="1" applyBorder="1" applyFont="1">
      <alignment horizontal="right" readingOrder="0" vertical="center"/>
    </xf>
    <xf borderId="0" fillId="5" fontId="8" numFmtId="0" xfId="0" applyAlignment="1" applyFont="1">
      <alignment readingOrder="0" shrinkToFit="0" vertical="center" wrapText="1"/>
    </xf>
    <xf borderId="0" fillId="5" fontId="1" numFmtId="0" xfId="0" applyAlignment="1" applyFont="1">
      <alignment horizontal="center" readingOrder="0" vertical="center"/>
    </xf>
    <xf borderId="0" fillId="5" fontId="6" numFmtId="0" xfId="0" applyAlignment="1" applyFont="1">
      <alignment vertical="center"/>
    </xf>
    <xf borderId="0" fillId="5" fontId="1" numFmtId="0" xfId="0" applyAlignment="1" applyFont="1">
      <alignment horizontal="right" readingOrder="0" vertical="center"/>
    </xf>
    <xf borderId="21" fillId="5" fontId="1" numFmtId="0" xfId="0" applyAlignment="1" applyBorder="1" applyFont="1">
      <alignment horizontal="right" readingOrder="0" vertical="center"/>
    </xf>
    <xf borderId="0" fillId="5" fontId="5" numFmtId="0" xfId="0" applyAlignment="1" applyFont="1">
      <alignment horizontal="center" readingOrder="0" shrinkToFit="0" vertical="center" wrapText="1"/>
    </xf>
    <xf borderId="40" fillId="0" fontId="1" numFmtId="0" xfId="0" applyAlignment="1" applyBorder="1" applyFont="1">
      <alignment horizontal="center" readingOrder="0" vertical="center"/>
    </xf>
    <xf borderId="36" fillId="0" fontId="1" numFmtId="0" xfId="0" applyAlignment="1" applyBorder="1" applyFont="1">
      <alignment horizontal="center" vertical="center"/>
    </xf>
    <xf borderId="36" fillId="0" fontId="1" numFmtId="0" xfId="0" applyAlignment="1" applyBorder="1" applyFont="1">
      <alignment horizontal="center" readingOrder="0" vertical="center"/>
    </xf>
    <xf borderId="27" fillId="3" fontId="1" numFmtId="0" xfId="0" applyAlignment="1" applyBorder="1" applyFont="1">
      <alignment horizontal="center" vertical="center"/>
    </xf>
    <xf borderId="21" fillId="3" fontId="1" numFmtId="0" xfId="0" applyAlignment="1" applyBorder="1" applyFont="1">
      <alignment horizontal="center" vertical="center"/>
    </xf>
    <xf borderId="21" fillId="3" fontId="1" numFmtId="0" xfId="0" applyAlignment="1" applyBorder="1" applyFont="1">
      <alignment horizontal="center" shrinkToFit="0" vertical="center" wrapText="1"/>
    </xf>
    <xf borderId="21" fillId="3" fontId="3" numFmtId="0" xfId="0" applyAlignment="1" applyBorder="1" applyFont="1">
      <alignment horizontal="center" readingOrder="0" shrinkToFit="0" vertical="center" wrapText="1"/>
    </xf>
    <xf borderId="21" fillId="3" fontId="1" numFmtId="0" xfId="0" applyAlignment="1" applyBorder="1" applyFont="1">
      <alignment vertical="center"/>
    </xf>
    <xf borderId="21" fillId="3" fontId="5" numFmtId="0" xfId="0" applyAlignment="1" applyBorder="1" applyFont="1">
      <alignment horizontal="center" vertical="center"/>
    </xf>
    <xf borderId="0" fillId="3" fontId="5" numFmtId="0" xfId="0" applyAlignment="1" applyFont="1">
      <alignment horizontal="center" shrinkToFit="0" vertical="center" wrapText="1"/>
    </xf>
    <xf borderId="20" fillId="3" fontId="5" numFmtId="0" xfId="0" applyAlignment="1" applyBorder="1" applyFont="1">
      <alignment horizontal="center" vertical="center"/>
    </xf>
    <xf borderId="27" fillId="4" fontId="1" numFmtId="0" xfId="0" applyAlignment="1" applyBorder="1" applyFont="1">
      <alignment horizontal="center" vertical="center"/>
    </xf>
    <xf borderId="21" fillId="5" fontId="15" numFmtId="0" xfId="0" applyAlignment="1" applyBorder="1" applyFont="1">
      <alignment horizontal="center" vertical="center"/>
    </xf>
    <xf borderId="20" fillId="5" fontId="16" numFmtId="0" xfId="0" applyAlignment="1" applyBorder="1" applyFont="1">
      <alignment readingOrder="0" vertical="center"/>
    </xf>
    <xf borderId="26" fillId="5" fontId="16" numFmtId="0" xfId="0" applyAlignment="1" applyBorder="1" applyFont="1">
      <alignment readingOrder="0" vertical="center"/>
    </xf>
    <xf borderId="25" fillId="5" fontId="6" numFmtId="0" xfId="0" applyAlignment="1" applyBorder="1" applyFont="1">
      <alignment horizontal="center" shrinkToFit="0" vertical="center" wrapText="0"/>
    </xf>
    <xf borderId="28" fillId="5" fontId="6" numFmtId="0" xfId="0" applyAlignment="1" applyBorder="1" applyFont="1">
      <alignment horizontal="center" shrinkToFit="0" vertical="center" wrapText="0"/>
    </xf>
    <xf borderId="24" fillId="5" fontId="6" numFmtId="0" xfId="0" applyAlignment="1" applyBorder="1" applyFont="1">
      <alignment horizontal="center" shrinkToFit="0" vertical="center" wrapText="0"/>
    </xf>
    <xf borderId="20" fillId="5" fontId="17" numFmtId="0" xfId="0" applyAlignment="1" applyBorder="1" applyFont="1">
      <alignment readingOrder="0" vertical="center"/>
    </xf>
    <xf borderId="20" fillId="5" fontId="8" numFmtId="0" xfId="0" applyAlignment="1" applyBorder="1" applyFont="1">
      <alignment readingOrder="0" vertical="center"/>
    </xf>
    <xf borderId="0" fillId="6" fontId="8" numFmtId="0" xfId="0" applyAlignment="1" applyFont="1">
      <alignment vertical="center"/>
    </xf>
    <xf borderId="19" fillId="0" fontId="11" numFmtId="0" xfId="0" applyAlignment="1" applyBorder="1" applyFont="1">
      <alignment horizontal="center" vertical="center"/>
    </xf>
    <xf borderId="0" fillId="0" fontId="6" numFmtId="0" xfId="0" applyAlignment="1" applyFont="1">
      <alignment horizontal="center" shrinkToFit="0" vertical="center" wrapText="0"/>
    </xf>
    <xf borderId="0" fillId="0" fontId="8" numFmtId="0" xfId="0" applyAlignment="1" applyFont="1">
      <alignment horizontal="center" shrinkToFit="0" vertical="center" wrapText="0"/>
    </xf>
    <xf borderId="0" fillId="0" fontId="8" numFmtId="0" xfId="0" applyAlignment="1" applyFont="1">
      <alignment shrinkToFit="0" vertical="center" wrapText="0"/>
    </xf>
    <xf borderId="26" fillId="5" fontId="8" numFmtId="0" xfId="0" applyAlignment="1" applyBorder="1" applyFont="1">
      <alignment shrinkToFit="0" vertical="center" wrapText="0"/>
    </xf>
    <xf borderId="20" fillId="5" fontId="8" numFmtId="0" xfId="0" applyAlignment="1" applyBorder="1" applyFont="1">
      <alignment horizontal="center" vertical="center"/>
    </xf>
    <xf borderId="21" fillId="5" fontId="8" numFmtId="0" xfId="0" applyAlignment="1" applyBorder="1" applyFont="1">
      <alignment horizontal="center" vertical="center"/>
    </xf>
    <xf borderId="28" fillId="5" fontId="6" numFmtId="0" xfId="0" applyAlignment="1" applyBorder="1" applyFont="1">
      <alignment horizontal="left" shrinkToFit="0" vertical="center" wrapText="0"/>
    </xf>
    <xf borderId="21" fillId="5" fontId="8" numFmtId="0" xfId="0" applyAlignment="1" applyBorder="1" applyFont="1">
      <alignment horizontal="center" shrinkToFit="0" vertical="center" wrapText="0"/>
    </xf>
    <xf borderId="21" fillId="0" fontId="8" numFmtId="0" xfId="0" applyAlignment="1" applyBorder="1" applyFont="1">
      <alignment horizontal="center" shrinkToFit="0" vertical="center" wrapText="0"/>
    </xf>
    <xf borderId="38" fillId="2" fontId="8" numFmtId="0" xfId="0" applyAlignment="1" applyBorder="1" applyFont="1">
      <alignment horizontal="center" vertical="center"/>
    </xf>
    <xf borderId="38" fillId="0" fontId="8" numFmtId="0" xfId="0" applyAlignment="1" applyBorder="1" applyFont="1">
      <alignment horizontal="center" readingOrder="0" vertical="center"/>
    </xf>
    <xf borderId="38" fillId="2" fontId="6" numFmtId="1" xfId="0" applyAlignment="1" applyBorder="1" applyFont="1" applyNumberFormat="1">
      <alignment horizontal="center" vertical="center"/>
    </xf>
    <xf borderId="38" fillId="2" fontId="6" numFmtId="2" xfId="0" applyAlignment="1" applyBorder="1" applyFont="1" applyNumberFormat="1">
      <alignment horizontal="center" vertical="center"/>
    </xf>
    <xf borderId="27" fillId="5" fontId="6" numFmtId="0" xfId="0" applyAlignment="1" applyBorder="1" applyFont="1">
      <alignment horizontal="center" readingOrder="0" vertical="center"/>
    </xf>
    <xf borderId="40" fillId="5" fontId="6" numFmtId="0" xfId="0" applyAlignment="1" applyBorder="1" applyFont="1">
      <alignment horizontal="center" readingOrder="0" vertical="center"/>
    </xf>
    <xf borderId="27" fillId="5" fontId="6" numFmtId="0" xfId="0" applyAlignment="1" applyBorder="1" applyFont="1">
      <alignment horizontal="center" vertical="center"/>
    </xf>
    <xf borderId="21" fillId="5" fontId="6" numFmtId="0" xfId="0" applyAlignment="1" applyBorder="1" applyFont="1">
      <alignment vertical="center"/>
    </xf>
    <xf borderId="21" fillId="5" fontId="8" numFmtId="0" xfId="0" applyAlignment="1" applyBorder="1" applyFont="1">
      <alignment vertical="center"/>
    </xf>
    <xf borderId="21" fillId="6" fontId="6" numFmtId="0" xfId="0" applyAlignment="1" applyBorder="1" applyFont="1">
      <alignment horizontal="center" vertical="center"/>
    </xf>
    <xf borderId="21" fillId="6" fontId="6" numFmtId="1" xfId="0" applyAlignment="1" applyBorder="1" applyFont="1" applyNumberFormat="1">
      <alignment horizontal="center" vertical="center"/>
    </xf>
    <xf borderId="21" fillId="6" fontId="6" numFmtId="164" xfId="0" applyAlignment="1" applyBorder="1" applyFont="1" applyNumberFormat="1">
      <alignment horizontal="center" vertical="center"/>
    </xf>
    <xf borderId="33" fillId="5" fontId="6" numFmtId="0" xfId="0" applyAlignment="1" applyBorder="1" applyFont="1">
      <alignment horizontal="center" vertical="center"/>
    </xf>
    <xf borderId="34" fillId="5" fontId="6" numFmtId="1" xfId="0" applyAlignment="1" applyBorder="1" applyFont="1" applyNumberFormat="1">
      <alignment horizontal="center" vertical="center"/>
    </xf>
    <xf borderId="35" fillId="5" fontId="6" numFmtId="164" xfId="0" applyAlignment="1" applyBorder="1" applyFont="1" applyNumberFormat="1">
      <alignment horizontal="center" vertical="center"/>
    </xf>
    <xf borderId="19" fillId="5" fontId="8" numFmtId="0" xfId="0" applyAlignment="1" applyBorder="1" applyFont="1">
      <alignment vertical="center"/>
    </xf>
    <xf borderId="37" fillId="6" fontId="1" numFmtId="0" xfId="0" applyAlignment="1" applyBorder="1" applyFont="1">
      <alignment horizontal="right" vertical="center"/>
    </xf>
    <xf borderId="26" fillId="5" fontId="6" numFmtId="0" xfId="0" applyAlignment="1" applyBorder="1" applyFont="1">
      <alignment horizontal="center" vertical="center"/>
    </xf>
    <xf borderId="26" fillId="5" fontId="1" numFmtId="0" xfId="0" applyAlignment="1" applyBorder="1" applyFont="1">
      <alignment horizontal="right" vertical="center"/>
    </xf>
    <xf borderId="41" fillId="5" fontId="8" numFmtId="0" xfId="0" applyAlignment="1" applyBorder="1" applyFont="1">
      <alignment shrinkToFit="0" vertical="center" wrapText="1"/>
    </xf>
    <xf borderId="41" fillId="0" fontId="2" numFmtId="0" xfId="0" applyBorder="1" applyFont="1"/>
    <xf borderId="39" fillId="5" fontId="1" numFmtId="0" xfId="0" applyAlignment="1" applyBorder="1" applyFont="1">
      <alignment horizontal="right" vertical="center"/>
    </xf>
    <xf borderId="19" fillId="5" fontId="6" numFmtId="0" xfId="0" applyAlignment="1" applyBorder="1" applyFont="1">
      <alignment horizontal="right" vertical="center"/>
    </xf>
    <xf borderId="32" fillId="6" fontId="1" numFmtId="0" xfId="0" applyAlignment="1" applyBorder="1" applyFont="1">
      <alignment horizontal="right" vertical="center"/>
    </xf>
    <xf borderId="20" fillId="5" fontId="6" numFmtId="165" xfId="0" applyAlignment="1" applyBorder="1" applyFont="1" applyNumberFormat="1">
      <alignment horizontal="center" vertical="center"/>
    </xf>
    <xf borderId="20" fillId="5" fontId="6" numFmtId="0" xfId="0" applyAlignment="1" applyBorder="1" applyFont="1">
      <alignment horizontal="center" readingOrder="0" vertical="center"/>
    </xf>
    <xf borderId="20" fillId="5" fontId="6" numFmtId="0" xfId="0" applyAlignment="1" applyBorder="1" applyFont="1">
      <alignment horizontal="right" vertical="center"/>
    </xf>
    <xf borderId="0" fillId="6" fontId="1" numFmtId="0" xfId="0" applyAlignment="1" applyFont="1">
      <alignment horizontal="right" vertical="center"/>
    </xf>
    <xf borderId="0" fillId="5" fontId="6" numFmtId="0" xfId="0" applyAlignment="1" applyFont="1">
      <alignment horizontal="center" readingOrder="0" vertical="center"/>
    </xf>
    <xf borderId="0" fillId="5" fontId="6" numFmtId="0" xfId="0" applyAlignment="1" applyFont="1">
      <alignment horizontal="right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jp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38125" cy="2381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18</xdr:col>
      <xdr:colOff>0</xdr:colOff>
      <xdr:row>0</xdr:row>
      <xdr:rowOff>0</xdr:rowOff>
    </xdr:from>
    <xdr:ext cx="228600" cy="238125"/>
    <xdr:pic>
      <xdr:nvPicPr>
        <xdr:cNvPr id="0" name="image1.jp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18</xdr:col>
      <xdr:colOff>0</xdr:colOff>
      <xdr:row>88</xdr:row>
      <xdr:rowOff>0</xdr:rowOff>
    </xdr:from>
    <xdr:ext cx="200025" cy="200025"/>
    <xdr:pic>
      <xdr:nvPicPr>
        <xdr:cNvPr id="0" name="image3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6.63"/>
    <col customWidth="1" min="2" max="2" width="7.88"/>
    <col customWidth="1" min="3" max="3" width="5.0"/>
    <col customWidth="1" min="4" max="4" width="8.5"/>
    <col customWidth="1" min="5" max="5" width="25.0"/>
    <col customWidth="1" min="6" max="6" width="22.13"/>
    <col customWidth="1" min="7" max="7" width="8.38"/>
    <col customWidth="1" min="8" max="8" width="8.13"/>
    <col customWidth="1" min="9" max="9" width="8.75"/>
    <col customWidth="1" min="10" max="10" width="8.38"/>
    <col customWidth="1" min="11" max="11" width="7.88"/>
    <col customWidth="1" min="12" max="12" width="8.75"/>
    <col customWidth="1" min="13" max="13" width="9.75"/>
    <col customWidth="1" min="14" max="14" width="7.25"/>
    <col customWidth="1" min="15" max="19" width="6.38"/>
    <col customWidth="1" min="20" max="20" width="14.0"/>
  </cols>
  <sheetData>
    <row r="1" ht="18.75" customHeight="1">
      <c r="A1" s="1"/>
      <c r="B1" s="2"/>
      <c r="C1" s="3"/>
      <c r="D1" s="4" t="s">
        <v>0</v>
      </c>
      <c r="E1" s="5"/>
      <c r="F1" s="5"/>
      <c r="G1" s="5"/>
      <c r="H1" s="6"/>
      <c r="I1" s="7" t="s">
        <v>1</v>
      </c>
      <c r="J1" s="5"/>
      <c r="K1" s="5"/>
      <c r="L1" s="5"/>
      <c r="M1" s="5"/>
      <c r="N1" s="5"/>
      <c r="O1" s="5"/>
      <c r="P1" s="5"/>
      <c r="Q1" s="5"/>
      <c r="R1" s="6"/>
      <c r="S1" s="8"/>
      <c r="T1" s="3"/>
    </row>
    <row r="2" ht="18.75" customHeight="1">
      <c r="A2" s="9"/>
      <c r="C2" s="10"/>
      <c r="D2" s="11" t="s">
        <v>2</v>
      </c>
      <c r="E2" s="12"/>
      <c r="F2" s="12"/>
      <c r="G2" s="12"/>
      <c r="H2" s="13"/>
      <c r="I2" s="14" t="s">
        <v>3</v>
      </c>
      <c r="J2" s="12"/>
      <c r="K2" s="12"/>
      <c r="L2" s="12"/>
      <c r="M2" s="12"/>
      <c r="N2" s="12"/>
      <c r="O2" s="12"/>
      <c r="P2" s="12"/>
      <c r="Q2" s="12"/>
      <c r="R2" s="13"/>
      <c r="S2" s="9"/>
      <c r="T2" s="10"/>
    </row>
    <row r="3" ht="18.75" customHeight="1">
      <c r="A3" s="9"/>
      <c r="C3" s="10"/>
      <c r="D3" s="11" t="s">
        <v>4</v>
      </c>
      <c r="E3" s="12"/>
      <c r="F3" s="12"/>
      <c r="G3" s="12"/>
      <c r="H3" s="13"/>
      <c r="I3" s="14" t="s">
        <v>5</v>
      </c>
      <c r="J3" s="12"/>
      <c r="K3" s="12"/>
      <c r="L3" s="12"/>
      <c r="M3" s="12"/>
      <c r="N3" s="12"/>
      <c r="O3" s="12"/>
      <c r="P3" s="12"/>
      <c r="Q3" s="12"/>
      <c r="R3" s="13"/>
      <c r="S3" s="9"/>
      <c r="T3" s="10"/>
    </row>
    <row r="4" ht="18.75" customHeight="1">
      <c r="A4" s="15"/>
      <c r="B4" s="16"/>
      <c r="C4" s="17"/>
      <c r="D4" s="18" t="s">
        <v>6</v>
      </c>
      <c r="E4" s="19"/>
      <c r="F4" s="19"/>
      <c r="G4" s="19"/>
      <c r="H4" s="20"/>
      <c r="I4" s="21" t="s">
        <v>7</v>
      </c>
      <c r="J4" s="19"/>
      <c r="K4" s="19"/>
      <c r="L4" s="19"/>
      <c r="M4" s="19"/>
      <c r="N4" s="19"/>
      <c r="O4" s="19"/>
      <c r="P4" s="19"/>
      <c r="Q4" s="19"/>
      <c r="R4" s="20"/>
      <c r="S4" s="15"/>
      <c r="T4" s="17"/>
    </row>
    <row r="5" ht="17.25" customHeight="1">
      <c r="A5" s="22"/>
    </row>
    <row r="6">
      <c r="A6" s="23" t="s">
        <v>8</v>
      </c>
      <c r="B6" s="23" t="s">
        <v>9</v>
      </c>
      <c r="C6" s="23" t="s">
        <v>10</v>
      </c>
      <c r="D6" s="24" t="s">
        <v>11</v>
      </c>
      <c r="E6" s="23" t="s">
        <v>12</v>
      </c>
      <c r="F6" s="25" t="s">
        <v>13</v>
      </c>
      <c r="G6" s="23" t="s">
        <v>14</v>
      </c>
      <c r="H6" s="26" t="s">
        <v>15</v>
      </c>
      <c r="I6" s="27"/>
      <c r="J6" s="27"/>
      <c r="K6" s="27"/>
      <c r="L6" s="28"/>
      <c r="M6" s="29"/>
      <c r="N6" s="30" t="s">
        <v>16</v>
      </c>
      <c r="O6" s="31" t="s">
        <v>17</v>
      </c>
      <c r="P6" s="31" t="s">
        <v>18</v>
      </c>
      <c r="Q6" s="31" t="s">
        <v>19</v>
      </c>
      <c r="R6" s="32" t="s">
        <v>20</v>
      </c>
      <c r="S6" s="33" t="s">
        <v>21</v>
      </c>
      <c r="T6" s="34" t="s">
        <v>22</v>
      </c>
    </row>
    <row r="7">
      <c r="A7" s="35"/>
      <c r="B7" s="35"/>
      <c r="C7" s="35"/>
      <c r="D7" s="35"/>
      <c r="E7" s="35"/>
      <c r="F7" s="35"/>
      <c r="G7" s="35"/>
      <c r="H7" s="29" t="s">
        <v>23</v>
      </c>
      <c r="I7" s="36" t="s">
        <v>24</v>
      </c>
      <c r="J7" s="36" t="s">
        <v>25</v>
      </c>
      <c r="K7" s="37" t="s">
        <v>26</v>
      </c>
      <c r="L7" s="36" t="s">
        <v>27</v>
      </c>
      <c r="M7" s="36" t="s">
        <v>28</v>
      </c>
      <c r="N7" s="28"/>
      <c r="O7" s="31" t="s">
        <v>29</v>
      </c>
      <c r="P7" s="31" t="s">
        <v>29</v>
      </c>
      <c r="Q7" s="31" t="s">
        <v>29</v>
      </c>
      <c r="R7" s="28"/>
      <c r="S7" s="28"/>
    </row>
    <row r="8">
      <c r="A8" s="38"/>
      <c r="B8" s="39" t="s">
        <v>30</v>
      </c>
      <c r="C8" s="40">
        <v>1.0</v>
      </c>
      <c r="D8" s="41" t="s">
        <v>31</v>
      </c>
      <c r="E8" s="42" t="s">
        <v>32</v>
      </c>
      <c r="F8" s="43" t="s">
        <v>33</v>
      </c>
      <c r="G8" s="44" t="s">
        <v>34</v>
      </c>
      <c r="H8" s="45">
        <v>4.0</v>
      </c>
      <c r="I8" s="45">
        <v>1.0</v>
      </c>
      <c r="J8" s="46"/>
      <c r="K8" s="46"/>
      <c r="L8" s="47"/>
      <c r="M8" s="47"/>
      <c r="N8" s="48">
        <v>2.0</v>
      </c>
      <c r="O8" s="49">
        <f t="shared" ref="O8:O13" si="1">SUM(H8:L8)*14+N8</f>
        <v>72</v>
      </c>
      <c r="P8" s="50">
        <v>53.0</v>
      </c>
      <c r="Q8" s="51">
        <f t="shared" ref="Q8:Q13" si="2">O8+P8</f>
        <v>125</v>
      </c>
      <c r="R8" s="52">
        <f t="shared" ref="R8:R13" si="3">Q8/25</f>
        <v>5</v>
      </c>
      <c r="S8" s="53" t="s">
        <v>35</v>
      </c>
      <c r="T8" s="54"/>
    </row>
    <row r="9">
      <c r="A9" s="55" t="s">
        <v>36</v>
      </c>
      <c r="B9" s="56"/>
      <c r="C9" s="40">
        <v>2.0</v>
      </c>
      <c r="D9" s="41" t="s">
        <v>37</v>
      </c>
      <c r="E9" s="42" t="s">
        <v>38</v>
      </c>
      <c r="F9" s="43" t="s">
        <v>39</v>
      </c>
      <c r="G9" s="48" t="s">
        <v>34</v>
      </c>
      <c r="H9" s="48">
        <v>4.0</v>
      </c>
      <c r="I9" s="40"/>
      <c r="J9" s="40"/>
      <c r="K9" s="48"/>
      <c r="L9" s="40"/>
      <c r="M9" s="40"/>
      <c r="N9" s="48">
        <v>2.0</v>
      </c>
      <c r="O9" s="49">
        <f t="shared" si="1"/>
        <v>58</v>
      </c>
      <c r="P9" s="50">
        <v>67.0</v>
      </c>
      <c r="Q9" s="51">
        <f t="shared" si="2"/>
        <v>125</v>
      </c>
      <c r="R9" s="52">
        <f t="shared" si="3"/>
        <v>5</v>
      </c>
      <c r="S9" s="53" t="s">
        <v>35</v>
      </c>
      <c r="T9" s="54"/>
    </row>
    <row r="10">
      <c r="A10" s="57"/>
      <c r="B10" s="56"/>
      <c r="C10" s="40">
        <v>3.0</v>
      </c>
      <c r="D10" s="41" t="s">
        <v>40</v>
      </c>
      <c r="E10" s="42" t="s">
        <v>41</v>
      </c>
      <c r="F10" s="58" t="s">
        <v>42</v>
      </c>
      <c r="G10" s="48" t="s">
        <v>34</v>
      </c>
      <c r="H10" s="48">
        <v>4.0</v>
      </c>
      <c r="I10" s="40"/>
      <c r="J10" s="40"/>
      <c r="K10" s="40"/>
      <c r="L10" s="48">
        <v>2.0</v>
      </c>
      <c r="M10" s="48"/>
      <c r="N10" s="48">
        <v>2.0</v>
      </c>
      <c r="O10" s="49">
        <f t="shared" si="1"/>
        <v>86</v>
      </c>
      <c r="P10" s="50">
        <v>64.0</v>
      </c>
      <c r="Q10" s="51">
        <f t="shared" si="2"/>
        <v>150</v>
      </c>
      <c r="R10" s="52">
        <f t="shared" si="3"/>
        <v>6</v>
      </c>
      <c r="S10" s="53" t="s">
        <v>35</v>
      </c>
      <c r="T10" s="54"/>
    </row>
    <row r="11">
      <c r="A11" s="57"/>
      <c r="B11" s="56"/>
      <c r="C11" s="59">
        <v>4.0</v>
      </c>
      <c r="D11" s="41" t="s">
        <v>43</v>
      </c>
      <c r="E11" s="42" t="s">
        <v>44</v>
      </c>
      <c r="F11" s="58" t="s">
        <v>45</v>
      </c>
      <c r="G11" s="48" t="s">
        <v>34</v>
      </c>
      <c r="H11" s="60">
        <v>4.0</v>
      </c>
      <c r="I11" s="61">
        <v>1.0</v>
      </c>
      <c r="J11" s="48">
        <v>2.0</v>
      </c>
      <c r="K11" s="40"/>
      <c r="L11" s="40"/>
      <c r="M11" s="40"/>
      <c r="N11" s="48">
        <v>4.0</v>
      </c>
      <c r="O11" s="49">
        <f t="shared" si="1"/>
        <v>102</v>
      </c>
      <c r="P11" s="50">
        <v>98.0</v>
      </c>
      <c r="Q11" s="51">
        <f t="shared" si="2"/>
        <v>200</v>
      </c>
      <c r="R11" s="52">
        <f t="shared" si="3"/>
        <v>8</v>
      </c>
      <c r="S11" s="62" t="s">
        <v>46</v>
      </c>
      <c r="T11" s="54"/>
    </row>
    <row r="12">
      <c r="A12" s="57"/>
      <c r="B12" s="56"/>
      <c r="C12" s="63">
        <v>5.0</v>
      </c>
      <c r="D12" s="41" t="s">
        <v>47</v>
      </c>
      <c r="E12" s="42" t="s">
        <v>48</v>
      </c>
      <c r="F12" s="58" t="s">
        <v>49</v>
      </c>
      <c r="G12" s="48" t="s">
        <v>34</v>
      </c>
      <c r="H12" s="64">
        <v>2.0</v>
      </c>
      <c r="I12" s="40"/>
      <c r="J12" s="48">
        <v>2.0</v>
      </c>
      <c r="K12" s="40"/>
      <c r="L12" s="40"/>
      <c r="M12" s="40"/>
      <c r="N12" s="48">
        <v>4.0</v>
      </c>
      <c r="O12" s="49">
        <f t="shared" si="1"/>
        <v>60</v>
      </c>
      <c r="P12" s="50">
        <v>90.0</v>
      </c>
      <c r="Q12" s="51">
        <f t="shared" si="2"/>
        <v>150</v>
      </c>
      <c r="R12" s="52">
        <f t="shared" si="3"/>
        <v>6</v>
      </c>
      <c r="S12" s="53" t="s">
        <v>35</v>
      </c>
      <c r="T12" s="54"/>
    </row>
    <row r="13">
      <c r="A13" s="57"/>
      <c r="B13" s="56"/>
      <c r="C13" s="63">
        <v>6.0</v>
      </c>
      <c r="D13" s="65"/>
      <c r="E13" s="66"/>
      <c r="F13" s="67"/>
      <c r="G13" s="40"/>
      <c r="H13" s="40"/>
      <c r="I13" s="40"/>
      <c r="J13" s="40"/>
      <c r="K13" s="40"/>
      <c r="L13" s="40"/>
      <c r="M13" s="40"/>
      <c r="N13" s="40"/>
      <c r="O13" s="49">
        <f t="shared" si="1"/>
        <v>0</v>
      </c>
      <c r="P13" s="68"/>
      <c r="Q13" s="51">
        <f t="shared" si="2"/>
        <v>0</v>
      </c>
      <c r="R13" s="52">
        <f t="shared" si="3"/>
        <v>0</v>
      </c>
      <c r="S13" s="69"/>
      <c r="T13" s="54"/>
    </row>
    <row r="14">
      <c r="A14" s="57"/>
      <c r="B14" s="28"/>
      <c r="C14" s="70"/>
      <c r="D14" s="70"/>
      <c r="E14" s="70"/>
      <c r="F14" s="70"/>
      <c r="G14" s="71" t="s">
        <v>50</v>
      </c>
      <c r="H14" s="72">
        <f t="shared" ref="H14:R14" si="4">SUM(H8:H13)</f>
        <v>18</v>
      </c>
      <c r="I14" s="72">
        <f t="shared" si="4"/>
        <v>2</v>
      </c>
      <c r="J14" s="72">
        <f t="shared" si="4"/>
        <v>4</v>
      </c>
      <c r="K14" s="72">
        <f t="shared" si="4"/>
        <v>0</v>
      </c>
      <c r="L14" s="72">
        <f t="shared" si="4"/>
        <v>2</v>
      </c>
      <c r="M14" s="72">
        <f t="shared" si="4"/>
        <v>0</v>
      </c>
      <c r="N14" s="72">
        <f t="shared" si="4"/>
        <v>14</v>
      </c>
      <c r="O14" s="72">
        <f t="shared" si="4"/>
        <v>378</v>
      </c>
      <c r="P14" s="72">
        <f t="shared" si="4"/>
        <v>372</v>
      </c>
      <c r="Q14" s="72">
        <f t="shared" si="4"/>
        <v>750</v>
      </c>
      <c r="R14" s="73">
        <f t="shared" si="4"/>
        <v>30</v>
      </c>
      <c r="S14" s="74"/>
      <c r="T14" s="75"/>
    </row>
    <row r="15">
      <c r="A15" s="57"/>
      <c r="B15" s="76"/>
      <c r="S15" s="56"/>
      <c r="T15" s="77"/>
    </row>
    <row r="16">
      <c r="A16" s="57"/>
      <c r="B16" s="78" t="s">
        <v>9</v>
      </c>
      <c r="C16" s="78" t="s">
        <v>10</v>
      </c>
      <c r="D16" s="79" t="s">
        <v>11</v>
      </c>
      <c r="E16" s="80" t="s">
        <v>12</v>
      </c>
      <c r="F16" s="25" t="s">
        <v>13</v>
      </c>
      <c r="G16" s="81" t="s">
        <v>14</v>
      </c>
      <c r="H16" s="82" t="s">
        <v>15</v>
      </c>
      <c r="I16" s="83"/>
      <c r="J16" s="83"/>
      <c r="K16" s="83"/>
      <c r="L16" s="83"/>
      <c r="M16" s="84"/>
      <c r="N16" s="85" t="s">
        <v>16</v>
      </c>
      <c r="O16" s="86" t="s">
        <v>17</v>
      </c>
      <c r="P16" s="86" t="s">
        <v>18</v>
      </c>
      <c r="Q16" s="86" t="s">
        <v>19</v>
      </c>
      <c r="R16" s="87" t="s">
        <v>20</v>
      </c>
      <c r="S16" s="33" t="s">
        <v>21</v>
      </c>
      <c r="T16" s="34" t="s">
        <v>22</v>
      </c>
    </row>
    <row r="17">
      <c r="A17" s="57"/>
      <c r="B17" s="35"/>
      <c r="C17" s="35"/>
      <c r="D17" s="35"/>
      <c r="E17" s="28"/>
      <c r="F17" s="35"/>
      <c r="G17" s="35"/>
      <c r="H17" s="88" t="s">
        <v>23</v>
      </c>
      <c r="I17" s="37" t="s">
        <v>24</v>
      </c>
      <c r="J17" s="37" t="s">
        <v>25</v>
      </c>
      <c r="K17" s="37" t="s">
        <v>26</v>
      </c>
      <c r="L17" s="36" t="s">
        <v>27</v>
      </c>
      <c r="M17" s="36" t="s">
        <v>28</v>
      </c>
      <c r="N17" s="35"/>
      <c r="O17" s="86" t="s">
        <v>29</v>
      </c>
      <c r="P17" s="86" t="s">
        <v>29</v>
      </c>
      <c r="Q17" s="86" t="s">
        <v>29</v>
      </c>
      <c r="R17" s="35"/>
      <c r="S17" s="28"/>
    </row>
    <row r="18">
      <c r="A18" s="57"/>
      <c r="B18" s="39" t="s">
        <v>51</v>
      </c>
      <c r="C18" s="40">
        <v>1.0</v>
      </c>
      <c r="D18" s="89"/>
      <c r="E18" s="90"/>
      <c r="F18" s="43"/>
      <c r="G18" s="91"/>
      <c r="H18" s="40"/>
      <c r="I18" s="40"/>
      <c r="J18" s="40"/>
      <c r="K18" s="40"/>
      <c r="L18" s="40"/>
      <c r="M18" s="40"/>
      <c r="N18" s="40"/>
      <c r="O18" s="92">
        <f t="shared" ref="O18:O23" si="5">SUM(H18:L18)*14+N18</f>
        <v>0</v>
      </c>
      <c r="P18" s="93"/>
      <c r="Q18" s="94">
        <f t="shared" ref="Q18:Q23" si="6">O18+P18</f>
        <v>0</v>
      </c>
      <c r="R18" s="95">
        <f t="shared" ref="R18:R23" si="7">Q18/25</f>
        <v>0</v>
      </c>
      <c r="S18" s="89"/>
      <c r="T18" s="96"/>
    </row>
    <row r="19">
      <c r="A19" s="57"/>
      <c r="B19" s="56"/>
      <c r="C19" s="40">
        <v>2.0</v>
      </c>
      <c r="D19" s="69"/>
      <c r="E19" s="97"/>
      <c r="F19" s="43"/>
      <c r="G19" s="91"/>
      <c r="H19" s="40"/>
      <c r="I19" s="40"/>
      <c r="J19" s="40"/>
      <c r="K19" s="40"/>
      <c r="L19" s="40"/>
      <c r="M19" s="40"/>
      <c r="N19" s="40"/>
      <c r="O19" s="49">
        <f t="shared" si="5"/>
        <v>0</v>
      </c>
      <c r="P19" s="68"/>
      <c r="Q19" s="51">
        <f t="shared" si="6"/>
        <v>0</v>
      </c>
      <c r="R19" s="52">
        <f t="shared" si="7"/>
        <v>0</v>
      </c>
      <c r="S19" s="89"/>
      <c r="T19" s="54"/>
    </row>
    <row r="20">
      <c r="A20" s="57"/>
      <c r="B20" s="56"/>
      <c r="C20" s="40">
        <v>3.0</v>
      </c>
      <c r="D20" s="69"/>
      <c r="E20" s="97"/>
      <c r="F20" s="58"/>
      <c r="G20" s="91"/>
      <c r="H20" s="40"/>
      <c r="I20" s="40"/>
      <c r="J20" s="40"/>
      <c r="K20" s="40"/>
      <c r="L20" s="40"/>
      <c r="M20" s="40"/>
      <c r="N20" s="40"/>
      <c r="O20" s="49">
        <f t="shared" si="5"/>
        <v>0</v>
      </c>
      <c r="P20" s="68"/>
      <c r="Q20" s="51">
        <f t="shared" si="6"/>
        <v>0</v>
      </c>
      <c r="R20" s="52">
        <f t="shared" si="7"/>
        <v>0</v>
      </c>
      <c r="S20" s="89"/>
      <c r="T20" s="54"/>
    </row>
    <row r="21" ht="15.75" customHeight="1">
      <c r="A21" s="57"/>
      <c r="B21" s="56"/>
      <c r="C21" s="40">
        <v>4.0</v>
      </c>
      <c r="D21" s="69"/>
      <c r="E21" s="97"/>
      <c r="F21" s="58"/>
      <c r="G21" s="91"/>
      <c r="H21" s="40"/>
      <c r="I21" s="40"/>
      <c r="J21" s="40"/>
      <c r="K21" s="40"/>
      <c r="L21" s="40"/>
      <c r="M21" s="40"/>
      <c r="N21" s="40"/>
      <c r="O21" s="49">
        <f t="shared" si="5"/>
        <v>0</v>
      </c>
      <c r="P21" s="68"/>
      <c r="Q21" s="51">
        <f t="shared" si="6"/>
        <v>0</v>
      </c>
      <c r="R21" s="52">
        <f t="shared" si="7"/>
        <v>0</v>
      </c>
      <c r="S21" s="89"/>
      <c r="T21" s="54"/>
    </row>
    <row r="22" ht="15.75" customHeight="1">
      <c r="A22" s="57"/>
      <c r="B22" s="56"/>
      <c r="C22" s="40">
        <v>5.0</v>
      </c>
      <c r="D22" s="69"/>
      <c r="E22" s="97"/>
      <c r="F22" s="58"/>
      <c r="G22" s="91"/>
      <c r="H22" s="46"/>
      <c r="I22" s="46"/>
      <c r="J22" s="46"/>
      <c r="K22" s="46"/>
      <c r="L22" s="47"/>
      <c r="M22" s="47"/>
      <c r="N22" s="40"/>
      <c r="O22" s="49">
        <f t="shared" si="5"/>
        <v>0</v>
      </c>
      <c r="P22" s="68"/>
      <c r="Q22" s="51">
        <f t="shared" si="6"/>
        <v>0</v>
      </c>
      <c r="R22" s="52">
        <f t="shared" si="7"/>
        <v>0</v>
      </c>
      <c r="S22" s="89"/>
      <c r="T22" s="54"/>
    </row>
    <row r="23" ht="15.75" customHeight="1">
      <c r="A23" s="57"/>
      <c r="B23" s="56"/>
      <c r="C23" s="40">
        <v>6.0</v>
      </c>
      <c r="D23" s="69"/>
      <c r="E23" s="97"/>
      <c r="F23" s="90"/>
      <c r="G23" s="91"/>
      <c r="H23" s="40"/>
      <c r="I23" s="40"/>
      <c r="J23" s="40"/>
      <c r="K23" s="40"/>
      <c r="L23" s="40"/>
      <c r="M23" s="40"/>
      <c r="N23" s="40"/>
      <c r="O23" s="49">
        <f t="shared" si="5"/>
        <v>0</v>
      </c>
      <c r="P23" s="68"/>
      <c r="Q23" s="51">
        <f t="shared" si="6"/>
        <v>0</v>
      </c>
      <c r="R23" s="52">
        <f t="shared" si="7"/>
        <v>0</v>
      </c>
      <c r="S23" s="89"/>
      <c r="T23" s="54"/>
    </row>
    <row r="24" ht="15.75" customHeight="1">
      <c r="A24" s="57"/>
      <c r="B24" s="28"/>
      <c r="C24" s="70"/>
      <c r="D24" s="70"/>
      <c r="E24" s="70"/>
      <c r="F24" s="70"/>
      <c r="G24" s="71" t="s">
        <v>50</v>
      </c>
      <c r="H24" s="74">
        <f t="shared" ref="H24:R24" si="8">SUM(H18:H23)</f>
        <v>0</v>
      </c>
      <c r="I24" s="74">
        <f t="shared" si="8"/>
        <v>0</v>
      </c>
      <c r="J24" s="74">
        <f t="shared" si="8"/>
        <v>0</v>
      </c>
      <c r="K24" s="74">
        <f t="shared" si="8"/>
        <v>0</v>
      </c>
      <c r="L24" s="74">
        <f t="shared" si="8"/>
        <v>0</v>
      </c>
      <c r="M24" s="74">
        <f t="shared" si="8"/>
        <v>0</v>
      </c>
      <c r="N24" s="74">
        <f t="shared" si="8"/>
        <v>0</v>
      </c>
      <c r="O24" s="74">
        <f t="shared" si="8"/>
        <v>0</v>
      </c>
      <c r="P24" s="74">
        <f t="shared" si="8"/>
        <v>0</v>
      </c>
      <c r="Q24" s="72">
        <f t="shared" si="8"/>
        <v>0</v>
      </c>
      <c r="R24" s="73">
        <f t="shared" si="8"/>
        <v>0</v>
      </c>
      <c r="S24" s="74"/>
      <c r="T24" s="75"/>
    </row>
    <row r="25" ht="15.75" customHeight="1">
      <c r="A25" s="98"/>
      <c r="B25" s="76"/>
      <c r="S25" s="56"/>
      <c r="T25" s="77"/>
    </row>
    <row r="26" ht="15.75" customHeight="1">
      <c r="A26" s="78" t="s">
        <v>8</v>
      </c>
      <c r="B26" s="78" t="s">
        <v>9</v>
      </c>
      <c r="C26" s="78" t="s">
        <v>10</v>
      </c>
      <c r="D26" s="79" t="s">
        <v>11</v>
      </c>
      <c r="E26" s="80" t="s">
        <v>12</v>
      </c>
      <c r="F26" s="99" t="s">
        <v>13</v>
      </c>
      <c r="G26" s="81" t="s">
        <v>14</v>
      </c>
      <c r="H26" s="82" t="s">
        <v>15</v>
      </c>
      <c r="I26" s="83"/>
      <c r="J26" s="83"/>
      <c r="K26" s="83"/>
      <c r="L26" s="83"/>
      <c r="M26" s="84"/>
      <c r="N26" s="85" t="s">
        <v>16</v>
      </c>
      <c r="O26" s="86" t="s">
        <v>17</v>
      </c>
      <c r="P26" s="86" t="s">
        <v>18</v>
      </c>
      <c r="Q26" s="86" t="s">
        <v>19</v>
      </c>
      <c r="R26" s="87" t="s">
        <v>20</v>
      </c>
      <c r="S26" s="33" t="s">
        <v>21</v>
      </c>
      <c r="T26" s="34" t="s">
        <v>22</v>
      </c>
    </row>
    <row r="27" ht="15.75" customHeight="1">
      <c r="A27" s="35"/>
      <c r="B27" s="35"/>
      <c r="C27" s="35"/>
      <c r="D27" s="35"/>
      <c r="E27" s="28"/>
      <c r="F27" s="35"/>
      <c r="G27" s="35"/>
      <c r="H27" s="88" t="s">
        <v>23</v>
      </c>
      <c r="I27" s="37" t="s">
        <v>24</v>
      </c>
      <c r="J27" s="37" t="s">
        <v>25</v>
      </c>
      <c r="K27" s="37" t="s">
        <v>26</v>
      </c>
      <c r="L27" s="36" t="s">
        <v>27</v>
      </c>
      <c r="M27" s="36" t="s">
        <v>28</v>
      </c>
      <c r="N27" s="35"/>
      <c r="O27" s="86" t="s">
        <v>29</v>
      </c>
      <c r="P27" s="86" t="s">
        <v>29</v>
      </c>
      <c r="Q27" s="86" t="s">
        <v>29</v>
      </c>
      <c r="R27" s="35"/>
      <c r="S27" s="28"/>
    </row>
    <row r="28" ht="15.75" customHeight="1">
      <c r="A28" s="55" t="s">
        <v>52</v>
      </c>
      <c r="B28" s="39" t="s">
        <v>53</v>
      </c>
      <c r="C28" s="89">
        <v>1.0</v>
      </c>
      <c r="D28" s="89"/>
      <c r="E28" s="90"/>
      <c r="F28" s="43"/>
      <c r="G28" s="90"/>
      <c r="H28" s="63"/>
      <c r="I28" s="63"/>
      <c r="J28" s="63"/>
      <c r="K28" s="63"/>
      <c r="L28" s="100"/>
      <c r="M28" s="100"/>
      <c r="N28" s="63"/>
      <c r="O28" s="92">
        <f t="shared" ref="O28:O33" si="9">SUM(H28:L28)*14+N28</f>
        <v>0</v>
      </c>
      <c r="P28" s="93"/>
      <c r="Q28" s="94">
        <f t="shared" ref="Q28:Q33" si="10">O28+P28</f>
        <v>0</v>
      </c>
      <c r="R28" s="95">
        <f t="shared" ref="R28:R33" si="11">Q28/25</f>
        <v>0</v>
      </c>
      <c r="S28" s="63"/>
      <c r="T28" s="96"/>
    </row>
    <row r="29" ht="15.75" customHeight="1">
      <c r="A29" s="57"/>
      <c r="B29" s="56"/>
      <c r="C29" s="40">
        <v>2.0</v>
      </c>
      <c r="D29" s="69"/>
      <c r="E29" s="97"/>
      <c r="F29" s="43"/>
      <c r="G29" s="101"/>
      <c r="H29" s="102"/>
      <c r="I29" s="103"/>
      <c r="J29" s="103"/>
      <c r="K29" s="103"/>
      <c r="L29" s="104"/>
      <c r="M29" s="104"/>
      <c r="N29" s="105"/>
      <c r="O29" s="49">
        <f t="shared" si="9"/>
        <v>0</v>
      </c>
      <c r="P29" s="68"/>
      <c r="Q29" s="51">
        <f t="shared" si="10"/>
        <v>0</v>
      </c>
      <c r="R29" s="52">
        <f t="shared" si="11"/>
        <v>0</v>
      </c>
      <c r="S29" s="106"/>
      <c r="T29" s="54"/>
    </row>
    <row r="30" ht="15.75" customHeight="1">
      <c r="A30" s="57"/>
      <c r="B30" s="56"/>
      <c r="C30" s="40">
        <v>3.0</v>
      </c>
      <c r="D30" s="69"/>
      <c r="E30" s="97"/>
      <c r="F30" s="58"/>
      <c r="G30" s="101"/>
      <c r="H30" s="46"/>
      <c r="I30" s="107"/>
      <c r="J30" s="107"/>
      <c r="K30" s="107"/>
      <c r="L30" s="108"/>
      <c r="M30" s="108"/>
      <c r="N30" s="105"/>
      <c r="O30" s="49">
        <f t="shared" si="9"/>
        <v>0</v>
      </c>
      <c r="P30" s="68"/>
      <c r="Q30" s="51">
        <f t="shared" si="10"/>
        <v>0</v>
      </c>
      <c r="R30" s="52">
        <f t="shared" si="11"/>
        <v>0</v>
      </c>
      <c r="S30" s="109"/>
      <c r="T30" s="54"/>
    </row>
    <row r="31" ht="15.75" customHeight="1">
      <c r="A31" s="57"/>
      <c r="B31" s="56"/>
      <c r="C31" s="40">
        <v>4.0</v>
      </c>
      <c r="D31" s="69"/>
      <c r="E31" s="97"/>
      <c r="F31" s="58"/>
      <c r="G31" s="101"/>
      <c r="H31" s="46"/>
      <c r="I31" s="46"/>
      <c r="J31" s="46"/>
      <c r="K31" s="46"/>
      <c r="L31" s="46"/>
      <c r="M31" s="46"/>
      <c r="N31" s="105"/>
      <c r="O31" s="49">
        <f t="shared" si="9"/>
        <v>0</v>
      </c>
      <c r="P31" s="68"/>
      <c r="Q31" s="51">
        <f t="shared" si="10"/>
        <v>0</v>
      </c>
      <c r="R31" s="52">
        <f t="shared" si="11"/>
        <v>0</v>
      </c>
      <c r="S31" s="109"/>
      <c r="T31" s="54"/>
    </row>
    <row r="32" ht="15.75" customHeight="1">
      <c r="A32" s="57"/>
      <c r="B32" s="56"/>
      <c r="C32" s="40">
        <v>5.0</v>
      </c>
      <c r="D32" s="69"/>
      <c r="E32" s="97"/>
      <c r="F32" s="58"/>
      <c r="G32" s="101"/>
      <c r="H32" s="46"/>
      <c r="I32" s="46"/>
      <c r="J32" s="46"/>
      <c r="K32" s="46"/>
      <c r="L32" s="47"/>
      <c r="M32" s="47"/>
      <c r="N32" s="105"/>
      <c r="O32" s="49">
        <f t="shared" si="9"/>
        <v>0</v>
      </c>
      <c r="P32" s="68"/>
      <c r="Q32" s="51">
        <f t="shared" si="10"/>
        <v>0</v>
      </c>
      <c r="R32" s="52">
        <f t="shared" si="11"/>
        <v>0</v>
      </c>
      <c r="S32" s="109"/>
      <c r="T32" s="54"/>
    </row>
    <row r="33" ht="15.75" customHeight="1">
      <c r="A33" s="57"/>
      <c r="B33" s="56"/>
      <c r="C33" s="40">
        <v>6.0</v>
      </c>
      <c r="D33" s="69"/>
      <c r="E33" s="97"/>
      <c r="F33" s="97"/>
      <c r="G33" s="101"/>
      <c r="H33" s="46"/>
      <c r="I33" s="46"/>
      <c r="J33" s="46"/>
      <c r="K33" s="46"/>
      <c r="L33" s="47"/>
      <c r="M33" s="47"/>
      <c r="N33" s="105"/>
      <c r="O33" s="49">
        <f t="shared" si="9"/>
        <v>0</v>
      </c>
      <c r="P33" s="68"/>
      <c r="Q33" s="51">
        <f t="shared" si="10"/>
        <v>0</v>
      </c>
      <c r="R33" s="52">
        <f t="shared" si="11"/>
        <v>0</v>
      </c>
      <c r="S33" s="109"/>
      <c r="T33" s="46"/>
    </row>
    <row r="34" ht="15.75" customHeight="1">
      <c r="A34" s="57"/>
      <c r="B34" s="28"/>
      <c r="C34" s="70"/>
      <c r="D34" s="70"/>
      <c r="E34" s="70"/>
      <c r="F34" s="70"/>
      <c r="G34" s="71" t="s">
        <v>50</v>
      </c>
      <c r="H34" s="74">
        <f t="shared" ref="H34:R34" si="12">SUM(H28:H33)</f>
        <v>0</v>
      </c>
      <c r="I34" s="74">
        <f t="shared" si="12"/>
        <v>0</v>
      </c>
      <c r="J34" s="74">
        <f t="shared" si="12"/>
        <v>0</v>
      </c>
      <c r="K34" s="74">
        <f t="shared" si="12"/>
        <v>0</v>
      </c>
      <c r="L34" s="74">
        <f t="shared" si="12"/>
        <v>0</v>
      </c>
      <c r="M34" s="74">
        <f t="shared" si="12"/>
        <v>0</v>
      </c>
      <c r="N34" s="74">
        <f t="shared" si="12"/>
        <v>0</v>
      </c>
      <c r="O34" s="74">
        <f t="shared" si="12"/>
        <v>0</v>
      </c>
      <c r="P34" s="74">
        <f t="shared" si="12"/>
        <v>0</v>
      </c>
      <c r="Q34" s="72">
        <f t="shared" si="12"/>
        <v>0</v>
      </c>
      <c r="R34" s="73">
        <f t="shared" si="12"/>
        <v>0</v>
      </c>
      <c r="S34" s="74"/>
      <c r="T34" s="75"/>
    </row>
    <row r="35" ht="15.75" customHeight="1">
      <c r="A35" s="57"/>
      <c r="B35" s="76"/>
      <c r="S35" s="56"/>
      <c r="T35" s="110"/>
    </row>
    <row r="36" ht="15.75" customHeight="1">
      <c r="A36" s="57"/>
      <c r="B36" s="78" t="s">
        <v>9</v>
      </c>
      <c r="C36" s="78" t="s">
        <v>10</v>
      </c>
      <c r="D36" s="79" t="s">
        <v>11</v>
      </c>
      <c r="E36" s="80" t="s">
        <v>12</v>
      </c>
      <c r="F36" s="99" t="s">
        <v>13</v>
      </c>
      <c r="G36" s="81" t="s">
        <v>14</v>
      </c>
      <c r="H36" s="82" t="s">
        <v>15</v>
      </c>
      <c r="I36" s="83"/>
      <c r="J36" s="83"/>
      <c r="K36" s="83"/>
      <c r="L36" s="83"/>
      <c r="M36" s="84"/>
      <c r="N36" s="85" t="s">
        <v>16</v>
      </c>
      <c r="O36" s="86" t="s">
        <v>17</v>
      </c>
      <c r="P36" s="86" t="s">
        <v>18</v>
      </c>
      <c r="Q36" s="86" t="s">
        <v>19</v>
      </c>
      <c r="R36" s="87" t="s">
        <v>20</v>
      </c>
      <c r="S36" s="33" t="s">
        <v>21</v>
      </c>
      <c r="T36" s="34" t="s">
        <v>22</v>
      </c>
    </row>
    <row r="37" ht="15.75" customHeight="1">
      <c r="A37" s="57"/>
      <c r="B37" s="35"/>
      <c r="C37" s="35"/>
      <c r="D37" s="35"/>
      <c r="E37" s="28"/>
      <c r="F37" s="35"/>
      <c r="G37" s="35"/>
      <c r="H37" s="88" t="s">
        <v>23</v>
      </c>
      <c r="I37" s="37" t="s">
        <v>24</v>
      </c>
      <c r="J37" s="37" t="s">
        <v>25</v>
      </c>
      <c r="K37" s="37" t="s">
        <v>26</v>
      </c>
      <c r="L37" s="36" t="s">
        <v>27</v>
      </c>
      <c r="M37" s="36" t="s">
        <v>28</v>
      </c>
      <c r="N37" s="35"/>
      <c r="O37" s="86" t="s">
        <v>29</v>
      </c>
      <c r="P37" s="86" t="s">
        <v>29</v>
      </c>
      <c r="Q37" s="86" t="s">
        <v>29</v>
      </c>
      <c r="R37" s="35"/>
      <c r="S37" s="28"/>
    </row>
    <row r="38" ht="15.75" customHeight="1">
      <c r="A38" s="57"/>
      <c r="B38" s="39" t="s">
        <v>54</v>
      </c>
      <c r="C38" s="40">
        <v>1.0</v>
      </c>
      <c r="D38" s="89"/>
      <c r="E38" s="90"/>
      <c r="F38" s="43"/>
      <c r="G38" s="111"/>
      <c r="H38" s="112"/>
      <c r="I38" s="46"/>
      <c r="J38" s="46"/>
      <c r="K38" s="46"/>
      <c r="L38" s="113"/>
      <c r="M38" s="113"/>
      <c r="N38" s="113"/>
      <c r="O38" s="92">
        <f t="shared" ref="O38:O43" si="13">SUM(H38:L38)*14+N38</f>
        <v>0</v>
      </c>
      <c r="P38" s="93"/>
      <c r="Q38" s="94">
        <f t="shared" ref="Q38:Q43" si="14">O38+P38</f>
        <v>0</v>
      </c>
      <c r="R38" s="95">
        <f t="shared" ref="R38:R43" si="15">Q38/25</f>
        <v>0</v>
      </c>
      <c r="S38" s="109"/>
      <c r="T38" s="114"/>
    </row>
    <row r="39" ht="15.75" customHeight="1">
      <c r="A39" s="57"/>
      <c r="B39" s="56"/>
      <c r="C39" s="40">
        <v>2.0</v>
      </c>
      <c r="D39" s="69"/>
      <c r="E39" s="97"/>
      <c r="F39" s="43"/>
      <c r="G39" s="101"/>
      <c r="H39" s="46"/>
      <c r="I39" s="46"/>
      <c r="J39" s="46"/>
      <c r="K39" s="115"/>
      <c r="L39" s="47"/>
      <c r="M39" s="47"/>
      <c r="N39" s="105"/>
      <c r="O39" s="49">
        <f t="shared" si="13"/>
        <v>0</v>
      </c>
      <c r="P39" s="68"/>
      <c r="Q39" s="51">
        <f t="shared" si="14"/>
        <v>0</v>
      </c>
      <c r="R39" s="52">
        <f t="shared" si="15"/>
        <v>0</v>
      </c>
      <c r="S39" s="109"/>
      <c r="T39" s="116"/>
    </row>
    <row r="40" ht="15.75" customHeight="1">
      <c r="A40" s="57"/>
      <c r="B40" s="56"/>
      <c r="C40" s="40">
        <v>3.0</v>
      </c>
      <c r="D40" s="69"/>
      <c r="E40" s="97"/>
      <c r="F40" s="58"/>
      <c r="G40" s="101"/>
      <c r="H40" s="46"/>
      <c r="I40" s="46"/>
      <c r="J40" s="46"/>
      <c r="K40" s="46"/>
      <c r="L40" s="113"/>
      <c r="M40" s="113"/>
      <c r="N40" s="105"/>
      <c r="O40" s="49">
        <f t="shared" si="13"/>
        <v>0</v>
      </c>
      <c r="P40" s="68"/>
      <c r="Q40" s="51">
        <f t="shared" si="14"/>
        <v>0</v>
      </c>
      <c r="R40" s="52">
        <f t="shared" si="15"/>
        <v>0</v>
      </c>
      <c r="S40" s="109"/>
      <c r="T40" s="69"/>
    </row>
    <row r="41" ht="15.75" customHeight="1">
      <c r="A41" s="57"/>
      <c r="B41" s="56"/>
      <c r="C41" s="40">
        <v>4.0</v>
      </c>
      <c r="D41" s="69"/>
      <c r="E41" s="97"/>
      <c r="F41" s="58"/>
      <c r="G41" s="101"/>
      <c r="H41" s="46"/>
      <c r="I41" s="46"/>
      <c r="J41" s="46"/>
      <c r="K41" s="46"/>
      <c r="L41" s="113"/>
      <c r="M41" s="113"/>
      <c r="N41" s="105"/>
      <c r="O41" s="49">
        <f t="shared" si="13"/>
        <v>0</v>
      </c>
      <c r="P41" s="68"/>
      <c r="Q41" s="51">
        <f t="shared" si="14"/>
        <v>0</v>
      </c>
      <c r="R41" s="52">
        <f t="shared" si="15"/>
        <v>0</v>
      </c>
      <c r="S41" s="109"/>
      <c r="T41" s="96"/>
    </row>
    <row r="42" ht="15.75" customHeight="1">
      <c r="A42" s="57"/>
      <c r="B42" s="56"/>
      <c r="C42" s="40">
        <v>5.0</v>
      </c>
      <c r="D42" s="69"/>
      <c r="E42" s="97"/>
      <c r="F42" s="58"/>
      <c r="G42" s="101"/>
      <c r="H42" s="46"/>
      <c r="I42" s="46"/>
      <c r="J42" s="46"/>
      <c r="K42" s="46"/>
      <c r="L42" s="46"/>
      <c r="M42" s="46"/>
      <c r="N42" s="105"/>
      <c r="O42" s="49">
        <f t="shared" si="13"/>
        <v>0</v>
      </c>
      <c r="P42" s="68"/>
      <c r="Q42" s="51">
        <f t="shared" si="14"/>
        <v>0</v>
      </c>
      <c r="R42" s="52">
        <f t="shared" si="15"/>
        <v>0</v>
      </c>
      <c r="S42" s="109"/>
      <c r="T42" s="96"/>
    </row>
    <row r="43" ht="15.75" customHeight="1">
      <c r="A43" s="57"/>
      <c r="B43" s="56"/>
      <c r="C43" s="40">
        <v>6.0</v>
      </c>
      <c r="D43" s="69"/>
      <c r="E43" s="97"/>
      <c r="F43" s="97"/>
      <c r="G43" s="101"/>
      <c r="H43" s="40"/>
      <c r="I43" s="40"/>
      <c r="J43" s="40"/>
      <c r="K43" s="40"/>
      <c r="L43" s="40"/>
      <c r="M43" s="40"/>
      <c r="N43" s="105"/>
      <c r="O43" s="49">
        <f t="shared" si="13"/>
        <v>0</v>
      </c>
      <c r="P43" s="68"/>
      <c r="Q43" s="51">
        <f t="shared" si="14"/>
        <v>0</v>
      </c>
      <c r="R43" s="52">
        <f t="shared" si="15"/>
        <v>0</v>
      </c>
      <c r="S43" s="109"/>
      <c r="T43" s="69"/>
    </row>
    <row r="44" ht="15.75" customHeight="1">
      <c r="A44" s="57"/>
      <c r="B44" s="28"/>
      <c r="C44" s="70"/>
      <c r="D44" s="70"/>
      <c r="E44" s="70"/>
      <c r="F44" s="70"/>
      <c r="G44" s="71" t="s">
        <v>50</v>
      </c>
      <c r="H44" s="74">
        <f t="shared" ref="H44:R44" si="16">SUM(H38:H43)</f>
        <v>0</v>
      </c>
      <c r="I44" s="74">
        <f t="shared" si="16"/>
        <v>0</v>
      </c>
      <c r="J44" s="74">
        <f t="shared" si="16"/>
        <v>0</v>
      </c>
      <c r="K44" s="74">
        <f t="shared" si="16"/>
        <v>0</v>
      </c>
      <c r="L44" s="74">
        <f t="shared" si="16"/>
        <v>0</v>
      </c>
      <c r="M44" s="74">
        <f t="shared" si="16"/>
        <v>0</v>
      </c>
      <c r="N44" s="74">
        <f t="shared" si="16"/>
        <v>0</v>
      </c>
      <c r="O44" s="74">
        <f t="shared" si="16"/>
        <v>0</v>
      </c>
      <c r="P44" s="74">
        <f t="shared" si="16"/>
        <v>0</v>
      </c>
      <c r="Q44" s="72">
        <f t="shared" si="16"/>
        <v>0</v>
      </c>
      <c r="R44" s="73">
        <f t="shared" si="16"/>
        <v>0</v>
      </c>
      <c r="S44" s="74"/>
      <c r="T44" s="75"/>
    </row>
    <row r="45" ht="15.75" customHeight="1">
      <c r="A45" s="98"/>
      <c r="B45" s="76"/>
      <c r="S45" s="56"/>
      <c r="T45" s="77"/>
    </row>
    <row r="46" ht="15.75" customHeight="1">
      <c r="A46" s="78" t="s">
        <v>8</v>
      </c>
      <c r="B46" s="78" t="s">
        <v>9</v>
      </c>
      <c r="C46" s="78" t="s">
        <v>10</v>
      </c>
      <c r="D46" s="79" t="s">
        <v>11</v>
      </c>
      <c r="E46" s="80" t="s">
        <v>12</v>
      </c>
      <c r="F46" s="99" t="s">
        <v>13</v>
      </c>
      <c r="G46" s="81" t="s">
        <v>14</v>
      </c>
      <c r="H46" s="82" t="s">
        <v>15</v>
      </c>
      <c r="I46" s="83"/>
      <c r="J46" s="83"/>
      <c r="K46" s="83"/>
      <c r="L46" s="83"/>
      <c r="M46" s="84"/>
      <c r="N46" s="85" t="s">
        <v>16</v>
      </c>
      <c r="O46" s="86" t="s">
        <v>17</v>
      </c>
      <c r="P46" s="86" t="s">
        <v>18</v>
      </c>
      <c r="Q46" s="86" t="s">
        <v>19</v>
      </c>
      <c r="R46" s="87" t="s">
        <v>20</v>
      </c>
      <c r="S46" s="33" t="s">
        <v>21</v>
      </c>
      <c r="T46" s="34" t="s">
        <v>22</v>
      </c>
    </row>
    <row r="47" ht="15.75" customHeight="1">
      <c r="A47" s="35"/>
      <c r="B47" s="35"/>
      <c r="C47" s="35"/>
      <c r="D47" s="35"/>
      <c r="E47" s="28"/>
      <c r="F47" s="35"/>
      <c r="G47" s="35"/>
      <c r="H47" s="88" t="s">
        <v>23</v>
      </c>
      <c r="I47" s="37" t="s">
        <v>24</v>
      </c>
      <c r="J47" s="37" t="s">
        <v>25</v>
      </c>
      <c r="K47" s="37" t="s">
        <v>26</v>
      </c>
      <c r="L47" s="36" t="s">
        <v>27</v>
      </c>
      <c r="M47" s="36" t="s">
        <v>28</v>
      </c>
      <c r="N47" s="35"/>
      <c r="O47" s="86" t="s">
        <v>29</v>
      </c>
      <c r="P47" s="86" t="s">
        <v>29</v>
      </c>
      <c r="Q47" s="86" t="s">
        <v>29</v>
      </c>
      <c r="R47" s="35"/>
      <c r="S47" s="28"/>
    </row>
    <row r="48" ht="15.75" customHeight="1">
      <c r="A48" s="55" t="s">
        <v>55</v>
      </c>
      <c r="B48" s="39" t="s">
        <v>56</v>
      </c>
      <c r="C48" s="40">
        <v>1.0</v>
      </c>
      <c r="D48" s="89"/>
      <c r="E48" s="90"/>
      <c r="F48" s="90"/>
      <c r="G48" s="111"/>
      <c r="H48" s="112"/>
      <c r="I48" s="46"/>
      <c r="J48" s="46"/>
      <c r="K48" s="46"/>
      <c r="L48" s="117"/>
      <c r="M48" s="117"/>
      <c r="N48" s="113"/>
      <c r="O48" s="92">
        <f t="shared" ref="O48:O53" si="17">SUM(H48:L48)*14+N48</f>
        <v>0</v>
      </c>
      <c r="P48" s="93"/>
      <c r="Q48" s="94">
        <f t="shared" ref="Q48:Q53" si="18">O48+P48</f>
        <v>0</v>
      </c>
      <c r="R48" s="95">
        <f t="shared" ref="R48:R53" si="19">Q48/25</f>
        <v>0</v>
      </c>
      <c r="S48" s="109"/>
      <c r="T48" s="89"/>
    </row>
    <row r="49" ht="15.75" customHeight="1">
      <c r="A49" s="57"/>
      <c r="B49" s="56"/>
      <c r="C49" s="40">
        <v>2.0</v>
      </c>
      <c r="D49" s="69"/>
      <c r="E49" s="97"/>
      <c r="F49" s="97"/>
      <c r="G49" s="101"/>
      <c r="H49" s="46"/>
      <c r="I49" s="46"/>
      <c r="J49" s="46"/>
      <c r="K49" s="46"/>
      <c r="L49" s="117"/>
      <c r="M49" s="117"/>
      <c r="N49" s="105"/>
      <c r="O49" s="49">
        <f t="shared" si="17"/>
        <v>0</v>
      </c>
      <c r="P49" s="68"/>
      <c r="Q49" s="51">
        <f t="shared" si="18"/>
        <v>0</v>
      </c>
      <c r="R49" s="52">
        <f t="shared" si="19"/>
        <v>0</v>
      </c>
      <c r="S49" s="109"/>
      <c r="T49" s="96"/>
    </row>
    <row r="50" ht="15.75" customHeight="1">
      <c r="A50" s="57"/>
      <c r="B50" s="56"/>
      <c r="C50" s="40">
        <v>3.0</v>
      </c>
      <c r="D50" s="69"/>
      <c r="E50" s="97"/>
      <c r="F50" s="97"/>
      <c r="G50" s="101"/>
      <c r="H50" s="46"/>
      <c r="I50" s="46"/>
      <c r="J50" s="46"/>
      <c r="K50" s="46"/>
      <c r="L50" s="47"/>
      <c r="M50" s="47"/>
      <c r="N50" s="105"/>
      <c r="O50" s="49">
        <f t="shared" si="17"/>
        <v>0</v>
      </c>
      <c r="P50" s="68"/>
      <c r="Q50" s="51">
        <f t="shared" si="18"/>
        <v>0</v>
      </c>
      <c r="R50" s="52">
        <f t="shared" si="19"/>
        <v>0</v>
      </c>
      <c r="S50" s="109"/>
      <c r="T50" s="96"/>
    </row>
    <row r="51" ht="15.75" customHeight="1">
      <c r="A51" s="57"/>
      <c r="B51" s="56"/>
      <c r="C51" s="40">
        <v>4.0</v>
      </c>
      <c r="D51" s="69"/>
      <c r="E51" s="97"/>
      <c r="F51" s="97"/>
      <c r="G51" s="101"/>
      <c r="H51" s="46"/>
      <c r="I51" s="46"/>
      <c r="J51" s="46"/>
      <c r="K51" s="46"/>
      <c r="L51" s="47"/>
      <c r="M51" s="47"/>
      <c r="N51" s="105"/>
      <c r="O51" s="49">
        <f t="shared" si="17"/>
        <v>0</v>
      </c>
      <c r="P51" s="68"/>
      <c r="Q51" s="51">
        <f t="shared" si="18"/>
        <v>0</v>
      </c>
      <c r="R51" s="52">
        <f t="shared" si="19"/>
        <v>0</v>
      </c>
      <c r="S51" s="109"/>
      <c r="T51" s="96"/>
    </row>
    <row r="52" ht="15.75" customHeight="1">
      <c r="A52" s="57"/>
      <c r="B52" s="56"/>
      <c r="C52" s="40">
        <v>5.0</v>
      </c>
      <c r="D52" s="69"/>
      <c r="E52" s="97"/>
      <c r="F52" s="97"/>
      <c r="G52" s="101"/>
      <c r="H52" s="46"/>
      <c r="I52" s="46"/>
      <c r="J52" s="46"/>
      <c r="K52" s="46"/>
      <c r="L52" s="47"/>
      <c r="M52" s="47"/>
      <c r="N52" s="105"/>
      <c r="O52" s="49">
        <f t="shared" si="17"/>
        <v>0</v>
      </c>
      <c r="P52" s="68"/>
      <c r="Q52" s="51">
        <f t="shared" si="18"/>
        <v>0</v>
      </c>
      <c r="R52" s="52">
        <f t="shared" si="19"/>
        <v>0</v>
      </c>
      <c r="S52" s="109"/>
      <c r="T52" s="96"/>
    </row>
    <row r="53" ht="15.75" customHeight="1">
      <c r="A53" s="57"/>
      <c r="B53" s="56"/>
      <c r="C53" s="40">
        <v>6.0</v>
      </c>
      <c r="D53" s="69"/>
      <c r="E53" s="97"/>
      <c r="F53" s="97"/>
      <c r="G53" s="101"/>
      <c r="H53" s="46"/>
      <c r="I53" s="46"/>
      <c r="J53" s="46"/>
      <c r="K53" s="46"/>
      <c r="L53" s="47"/>
      <c r="M53" s="47"/>
      <c r="N53" s="105"/>
      <c r="O53" s="49">
        <f t="shared" si="17"/>
        <v>0</v>
      </c>
      <c r="P53" s="68"/>
      <c r="Q53" s="51">
        <f t="shared" si="18"/>
        <v>0</v>
      </c>
      <c r="R53" s="52">
        <f t="shared" si="19"/>
        <v>0</v>
      </c>
      <c r="S53" s="109"/>
      <c r="T53" s="96"/>
    </row>
    <row r="54" ht="15.75" customHeight="1">
      <c r="A54" s="57"/>
      <c r="B54" s="28"/>
      <c r="C54" s="70"/>
      <c r="D54" s="70"/>
      <c r="E54" s="70"/>
      <c r="F54" s="70"/>
      <c r="G54" s="71" t="s">
        <v>50</v>
      </c>
      <c r="H54" s="74">
        <f t="shared" ref="H54:R54" si="20">SUM(H48:H53)</f>
        <v>0</v>
      </c>
      <c r="I54" s="74">
        <f t="shared" si="20"/>
        <v>0</v>
      </c>
      <c r="J54" s="74">
        <f t="shared" si="20"/>
        <v>0</v>
      </c>
      <c r="K54" s="74">
        <f t="shared" si="20"/>
        <v>0</v>
      </c>
      <c r="L54" s="74">
        <f t="shared" si="20"/>
        <v>0</v>
      </c>
      <c r="M54" s="74">
        <f t="shared" si="20"/>
        <v>0</v>
      </c>
      <c r="N54" s="72">
        <f t="shared" si="20"/>
        <v>0</v>
      </c>
      <c r="O54" s="72">
        <f t="shared" si="20"/>
        <v>0</v>
      </c>
      <c r="P54" s="72">
        <f t="shared" si="20"/>
        <v>0</v>
      </c>
      <c r="Q54" s="72">
        <f t="shared" si="20"/>
        <v>0</v>
      </c>
      <c r="R54" s="73">
        <f t="shared" si="20"/>
        <v>0</v>
      </c>
      <c r="S54" s="72"/>
      <c r="T54" s="75"/>
    </row>
    <row r="55" ht="15.75" customHeight="1">
      <c r="A55" s="57"/>
      <c r="B55" s="76"/>
      <c r="S55" s="56"/>
      <c r="T55" s="110"/>
    </row>
    <row r="56" ht="15.75" customHeight="1">
      <c r="A56" s="57"/>
      <c r="B56" s="78" t="s">
        <v>9</v>
      </c>
      <c r="C56" s="78" t="s">
        <v>10</v>
      </c>
      <c r="D56" s="79" t="s">
        <v>11</v>
      </c>
      <c r="E56" s="80" t="s">
        <v>12</v>
      </c>
      <c r="F56" s="99" t="s">
        <v>13</v>
      </c>
      <c r="G56" s="81" t="s">
        <v>14</v>
      </c>
      <c r="H56" s="82" t="s">
        <v>15</v>
      </c>
      <c r="I56" s="83"/>
      <c r="J56" s="83"/>
      <c r="K56" s="83"/>
      <c r="L56" s="83"/>
      <c r="M56" s="84"/>
      <c r="N56" s="85" t="s">
        <v>16</v>
      </c>
      <c r="O56" s="86" t="s">
        <v>17</v>
      </c>
      <c r="P56" s="86" t="s">
        <v>18</v>
      </c>
      <c r="Q56" s="86" t="s">
        <v>19</v>
      </c>
      <c r="R56" s="87" t="s">
        <v>20</v>
      </c>
      <c r="S56" s="33" t="s">
        <v>21</v>
      </c>
      <c r="T56" s="34" t="s">
        <v>22</v>
      </c>
    </row>
    <row r="57" ht="15.75" customHeight="1">
      <c r="A57" s="57"/>
      <c r="B57" s="35"/>
      <c r="C57" s="35"/>
      <c r="D57" s="35"/>
      <c r="E57" s="28"/>
      <c r="F57" s="35"/>
      <c r="G57" s="35"/>
      <c r="H57" s="88" t="s">
        <v>23</v>
      </c>
      <c r="I57" s="37" t="s">
        <v>24</v>
      </c>
      <c r="J57" s="37" t="s">
        <v>25</v>
      </c>
      <c r="K57" s="37" t="s">
        <v>26</v>
      </c>
      <c r="L57" s="36" t="s">
        <v>27</v>
      </c>
      <c r="M57" s="36" t="s">
        <v>28</v>
      </c>
      <c r="N57" s="35"/>
      <c r="O57" s="86" t="s">
        <v>29</v>
      </c>
      <c r="P57" s="86" t="s">
        <v>29</v>
      </c>
      <c r="Q57" s="86" t="s">
        <v>29</v>
      </c>
      <c r="R57" s="35"/>
      <c r="S57" s="28"/>
    </row>
    <row r="58" ht="15.75" customHeight="1">
      <c r="A58" s="57"/>
      <c r="B58" s="39" t="s">
        <v>57</v>
      </c>
      <c r="C58" s="40">
        <v>1.0</v>
      </c>
      <c r="D58" s="89"/>
      <c r="E58" s="90"/>
      <c r="F58" s="90"/>
      <c r="G58" s="111"/>
      <c r="H58" s="112"/>
      <c r="I58" s="46"/>
      <c r="J58" s="46"/>
      <c r="K58" s="46"/>
      <c r="L58" s="47"/>
      <c r="M58" s="47"/>
      <c r="N58" s="46"/>
      <c r="O58" s="92">
        <f t="shared" ref="O58:O63" si="21">SUM(H58:L58)*14+N58</f>
        <v>0</v>
      </c>
      <c r="P58" s="93"/>
      <c r="Q58" s="94">
        <f t="shared" ref="Q58:Q63" si="22">O58+P58</f>
        <v>0</v>
      </c>
      <c r="R58" s="95">
        <f t="shared" ref="R58:R63" si="23">Q58/25</f>
        <v>0</v>
      </c>
      <c r="S58" s="109"/>
      <c r="T58" s="89"/>
    </row>
    <row r="59" ht="15.75" customHeight="1">
      <c r="A59" s="57"/>
      <c r="B59" s="56"/>
      <c r="C59" s="40">
        <v>2.0</v>
      </c>
      <c r="D59" s="69"/>
      <c r="E59" s="97"/>
      <c r="F59" s="97"/>
      <c r="G59" s="101"/>
      <c r="H59" s="46"/>
      <c r="I59" s="46"/>
      <c r="J59" s="46"/>
      <c r="K59" s="46"/>
      <c r="L59" s="47"/>
      <c r="M59" s="47"/>
      <c r="N59" s="103"/>
      <c r="O59" s="49">
        <f t="shared" si="21"/>
        <v>0</v>
      </c>
      <c r="P59" s="68"/>
      <c r="Q59" s="51">
        <f t="shared" si="22"/>
        <v>0</v>
      </c>
      <c r="R59" s="52">
        <f t="shared" si="23"/>
        <v>0</v>
      </c>
      <c r="S59" s="106"/>
      <c r="T59" s="69"/>
    </row>
    <row r="60" ht="15.75" customHeight="1">
      <c r="A60" s="57"/>
      <c r="B60" s="56"/>
      <c r="C60" s="40">
        <v>3.0</v>
      </c>
      <c r="D60" s="69"/>
      <c r="E60" s="97"/>
      <c r="F60" s="97"/>
      <c r="G60" s="101"/>
      <c r="H60" s="46"/>
      <c r="I60" s="46"/>
      <c r="J60" s="46"/>
      <c r="K60" s="46"/>
      <c r="L60" s="47"/>
      <c r="M60" s="47"/>
      <c r="N60" s="103"/>
      <c r="O60" s="49">
        <f t="shared" si="21"/>
        <v>0</v>
      </c>
      <c r="P60" s="68"/>
      <c r="Q60" s="51">
        <f t="shared" si="22"/>
        <v>0</v>
      </c>
      <c r="R60" s="52">
        <f t="shared" si="23"/>
        <v>0</v>
      </c>
      <c r="S60" s="106"/>
      <c r="T60" s="96"/>
    </row>
    <row r="61" ht="15.75" customHeight="1">
      <c r="A61" s="57"/>
      <c r="B61" s="56"/>
      <c r="C61" s="40">
        <v>4.0</v>
      </c>
      <c r="D61" s="69"/>
      <c r="E61" s="97"/>
      <c r="F61" s="97"/>
      <c r="G61" s="101"/>
      <c r="H61" s="46"/>
      <c r="I61" s="46"/>
      <c r="J61" s="46"/>
      <c r="K61" s="46"/>
      <c r="L61" s="47"/>
      <c r="M61" s="47"/>
      <c r="N61" s="103"/>
      <c r="O61" s="49">
        <f t="shared" si="21"/>
        <v>0</v>
      </c>
      <c r="P61" s="68"/>
      <c r="Q61" s="51">
        <f t="shared" si="22"/>
        <v>0</v>
      </c>
      <c r="R61" s="52">
        <f t="shared" si="23"/>
        <v>0</v>
      </c>
      <c r="S61" s="106"/>
      <c r="T61" s="96"/>
    </row>
    <row r="62" ht="15.75" customHeight="1">
      <c r="A62" s="57"/>
      <c r="B62" s="56"/>
      <c r="C62" s="40">
        <v>5.0</v>
      </c>
      <c r="D62" s="69"/>
      <c r="E62" s="97"/>
      <c r="F62" s="97"/>
      <c r="G62" s="101"/>
      <c r="H62" s="46"/>
      <c r="I62" s="46"/>
      <c r="J62" s="46"/>
      <c r="K62" s="46"/>
      <c r="L62" s="47"/>
      <c r="M62" s="47"/>
      <c r="N62" s="103"/>
      <c r="O62" s="49">
        <f t="shared" si="21"/>
        <v>0</v>
      </c>
      <c r="P62" s="68"/>
      <c r="Q62" s="51">
        <f t="shared" si="22"/>
        <v>0</v>
      </c>
      <c r="R62" s="52">
        <f t="shared" si="23"/>
        <v>0</v>
      </c>
      <c r="S62" s="106"/>
      <c r="T62" s="96"/>
    </row>
    <row r="63" ht="15.75" customHeight="1">
      <c r="A63" s="57"/>
      <c r="B63" s="56"/>
      <c r="C63" s="40">
        <v>6.0</v>
      </c>
      <c r="D63" s="69"/>
      <c r="E63" s="97"/>
      <c r="F63" s="97"/>
      <c r="G63" s="101"/>
      <c r="H63" s="46"/>
      <c r="I63" s="46"/>
      <c r="J63" s="46"/>
      <c r="K63" s="46"/>
      <c r="L63" s="47"/>
      <c r="M63" s="47"/>
      <c r="N63" s="103"/>
      <c r="O63" s="49">
        <f t="shared" si="21"/>
        <v>0</v>
      </c>
      <c r="P63" s="68"/>
      <c r="Q63" s="51">
        <f t="shared" si="22"/>
        <v>0</v>
      </c>
      <c r="R63" s="52">
        <f t="shared" si="23"/>
        <v>0</v>
      </c>
      <c r="S63" s="106"/>
      <c r="T63" s="96"/>
    </row>
    <row r="64" ht="15.75" customHeight="1">
      <c r="A64" s="57"/>
      <c r="B64" s="28"/>
      <c r="C64" s="70"/>
      <c r="D64" s="69"/>
      <c r="E64" s="97"/>
      <c r="F64" s="90"/>
      <c r="G64" s="71" t="s">
        <v>50</v>
      </c>
      <c r="H64" s="74">
        <f t="shared" ref="H64:R64" si="24">SUM(H58:H63)</f>
        <v>0</v>
      </c>
      <c r="I64" s="74">
        <f t="shared" si="24"/>
        <v>0</v>
      </c>
      <c r="J64" s="74">
        <f t="shared" si="24"/>
        <v>0</v>
      </c>
      <c r="K64" s="74">
        <f t="shared" si="24"/>
        <v>0</v>
      </c>
      <c r="L64" s="74">
        <f t="shared" si="24"/>
        <v>0</v>
      </c>
      <c r="M64" s="74">
        <f t="shared" si="24"/>
        <v>0</v>
      </c>
      <c r="N64" s="72">
        <f t="shared" si="24"/>
        <v>0</v>
      </c>
      <c r="O64" s="72">
        <f t="shared" si="24"/>
        <v>0</v>
      </c>
      <c r="P64" s="72">
        <f t="shared" si="24"/>
        <v>0</v>
      </c>
      <c r="Q64" s="72">
        <f t="shared" si="24"/>
        <v>0</v>
      </c>
      <c r="R64" s="73">
        <f t="shared" si="24"/>
        <v>0</v>
      </c>
      <c r="S64" s="74"/>
      <c r="T64" s="75"/>
    </row>
    <row r="65" ht="15.75" customHeight="1">
      <c r="A65" s="98"/>
      <c r="B65" s="76"/>
      <c r="S65" s="56"/>
      <c r="T65" s="77"/>
    </row>
    <row r="66" ht="15.75" customHeight="1">
      <c r="A66" s="78" t="s">
        <v>8</v>
      </c>
      <c r="B66" s="78" t="s">
        <v>9</v>
      </c>
      <c r="C66" s="78" t="s">
        <v>10</v>
      </c>
      <c r="D66" s="79" t="s">
        <v>11</v>
      </c>
      <c r="E66" s="80" t="s">
        <v>12</v>
      </c>
      <c r="F66" s="99" t="s">
        <v>13</v>
      </c>
      <c r="G66" s="81" t="s">
        <v>14</v>
      </c>
      <c r="H66" s="82" t="s">
        <v>15</v>
      </c>
      <c r="I66" s="83"/>
      <c r="J66" s="83"/>
      <c r="K66" s="83"/>
      <c r="L66" s="83"/>
      <c r="M66" s="84"/>
      <c r="N66" s="85" t="s">
        <v>16</v>
      </c>
      <c r="O66" s="86" t="s">
        <v>17</v>
      </c>
      <c r="P66" s="86" t="s">
        <v>18</v>
      </c>
      <c r="Q66" s="86" t="s">
        <v>19</v>
      </c>
      <c r="R66" s="87" t="s">
        <v>20</v>
      </c>
      <c r="S66" s="33" t="s">
        <v>21</v>
      </c>
      <c r="T66" s="34" t="s">
        <v>22</v>
      </c>
    </row>
    <row r="67" ht="15.75" customHeight="1">
      <c r="A67" s="35"/>
      <c r="B67" s="35"/>
      <c r="C67" s="35"/>
      <c r="D67" s="35"/>
      <c r="E67" s="28"/>
      <c r="F67" s="35"/>
      <c r="G67" s="35"/>
      <c r="H67" s="88" t="s">
        <v>23</v>
      </c>
      <c r="I67" s="37" t="s">
        <v>24</v>
      </c>
      <c r="J67" s="37" t="s">
        <v>25</v>
      </c>
      <c r="K67" s="37" t="s">
        <v>26</v>
      </c>
      <c r="L67" s="36" t="s">
        <v>27</v>
      </c>
      <c r="M67" s="36" t="s">
        <v>28</v>
      </c>
      <c r="N67" s="35"/>
      <c r="O67" s="86" t="s">
        <v>29</v>
      </c>
      <c r="P67" s="86" t="s">
        <v>29</v>
      </c>
      <c r="Q67" s="86" t="s">
        <v>29</v>
      </c>
      <c r="R67" s="35"/>
      <c r="S67" s="28"/>
    </row>
    <row r="68" ht="15.75" customHeight="1">
      <c r="A68" s="55" t="s">
        <v>58</v>
      </c>
      <c r="B68" s="39" t="s">
        <v>59</v>
      </c>
      <c r="C68" s="40">
        <v>1.0</v>
      </c>
      <c r="D68" s="89"/>
      <c r="E68" s="90"/>
      <c r="F68" s="90"/>
      <c r="G68" s="111"/>
      <c r="H68" s="112"/>
      <c r="I68" s="46"/>
      <c r="J68" s="46"/>
      <c r="K68" s="46"/>
      <c r="L68" s="46"/>
      <c r="M68" s="46"/>
      <c r="N68" s="113"/>
      <c r="O68" s="92">
        <f t="shared" ref="O68:O73" si="25">SUM(H68:L68)*14+N68</f>
        <v>0</v>
      </c>
      <c r="P68" s="93"/>
      <c r="Q68" s="94">
        <f t="shared" ref="Q68:Q73" si="26">O68+P68</f>
        <v>0</v>
      </c>
      <c r="R68" s="95">
        <f t="shared" ref="R68:R73" si="27">Q68/25</f>
        <v>0</v>
      </c>
      <c r="S68" s="109"/>
      <c r="T68" s="89"/>
    </row>
    <row r="69" ht="15.75" customHeight="1">
      <c r="A69" s="57"/>
      <c r="B69" s="56"/>
      <c r="C69" s="40">
        <v>2.0</v>
      </c>
      <c r="D69" s="69"/>
      <c r="E69" s="97"/>
      <c r="F69" s="97"/>
      <c r="G69" s="101"/>
      <c r="H69" s="46"/>
      <c r="I69" s="46"/>
      <c r="J69" s="46"/>
      <c r="K69" s="46"/>
      <c r="L69" s="46"/>
      <c r="M69" s="46"/>
      <c r="N69" s="105"/>
      <c r="O69" s="49">
        <f t="shared" si="25"/>
        <v>0</v>
      </c>
      <c r="P69" s="68"/>
      <c r="Q69" s="51">
        <f t="shared" si="26"/>
        <v>0</v>
      </c>
      <c r="R69" s="52">
        <f t="shared" si="27"/>
        <v>0</v>
      </c>
      <c r="S69" s="109"/>
      <c r="T69" s="69"/>
    </row>
    <row r="70" ht="15.75" customHeight="1">
      <c r="A70" s="57"/>
      <c r="B70" s="56"/>
      <c r="C70" s="40">
        <v>3.0</v>
      </c>
      <c r="D70" s="69"/>
      <c r="E70" s="97"/>
      <c r="F70" s="97"/>
      <c r="G70" s="101"/>
      <c r="H70" s="46"/>
      <c r="I70" s="46"/>
      <c r="J70" s="46"/>
      <c r="K70" s="46"/>
      <c r="L70" s="46"/>
      <c r="M70" s="46"/>
      <c r="N70" s="105"/>
      <c r="O70" s="49">
        <f t="shared" si="25"/>
        <v>0</v>
      </c>
      <c r="P70" s="68"/>
      <c r="Q70" s="51">
        <f t="shared" si="26"/>
        <v>0</v>
      </c>
      <c r="R70" s="52">
        <f t="shared" si="27"/>
        <v>0</v>
      </c>
      <c r="S70" s="109"/>
      <c r="T70" s="69"/>
    </row>
    <row r="71" ht="15.75" customHeight="1">
      <c r="A71" s="57"/>
      <c r="B71" s="56"/>
      <c r="C71" s="40">
        <v>4.0</v>
      </c>
      <c r="D71" s="69"/>
      <c r="E71" s="97"/>
      <c r="F71" s="97"/>
      <c r="G71" s="101"/>
      <c r="H71" s="46"/>
      <c r="I71" s="46"/>
      <c r="J71" s="46"/>
      <c r="K71" s="46"/>
      <c r="L71" s="46"/>
      <c r="M71" s="46"/>
      <c r="N71" s="113"/>
      <c r="O71" s="49">
        <f t="shared" si="25"/>
        <v>0</v>
      </c>
      <c r="P71" s="68"/>
      <c r="Q71" s="51">
        <f t="shared" si="26"/>
        <v>0</v>
      </c>
      <c r="R71" s="52">
        <f t="shared" si="27"/>
        <v>0</v>
      </c>
      <c r="S71" s="109"/>
      <c r="T71" s="96"/>
    </row>
    <row r="72" ht="15.75" customHeight="1">
      <c r="A72" s="57"/>
      <c r="B72" s="56"/>
      <c r="C72" s="40">
        <v>5.0</v>
      </c>
      <c r="D72" s="69"/>
      <c r="E72" s="97"/>
      <c r="F72" s="97"/>
      <c r="G72" s="101"/>
      <c r="H72" s="46"/>
      <c r="I72" s="46"/>
      <c r="J72" s="46"/>
      <c r="K72" s="46"/>
      <c r="L72" s="46"/>
      <c r="M72" s="46"/>
      <c r="N72" s="113"/>
      <c r="O72" s="49">
        <f t="shared" si="25"/>
        <v>0</v>
      </c>
      <c r="P72" s="68"/>
      <c r="Q72" s="51">
        <f t="shared" si="26"/>
        <v>0</v>
      </c>
      <c r="R72" s="52">
        <f t="shared" si="27"/>
        <v>0</v>
      </c>
      <c r="S72" s="109"/>
      <c r="T72" s="96"/>
    </row>
    <row r="73" ht="15.75" customHeight="1">
      <c r="A73" s="57"/>
      <c r="B73" s="56"/>
      <c r="C73" s="40">
        <v>6.0</v>
      </c>
      <c r="D73" s="69"/>
      <c r="E73" s="97"/>
      <c r="F73" s="97"/>
      <c r="G73" s="101"/>
      <c r="H73" s="46"/>
      <c r="I73" s="46"/>
      <c r="J73" s="46"/>
      <c r="K73" s="46"/>
      <c r="L73" s="46"/>
      <c r="M73" s="46"/>
      <c r="N73" s="113"/>
      <c r="O73" s="49">
        <f t="shared" si="25"/>
        <v>0</v>
      </c>
      <c r="P73" s="68"/>
      <c r="Q73" s="51">
        <f t="shared" si="26"/>
        <v>0</v>
      </c>
      <c r="R73" s="52">
        <f t="shared" si="27"/>
        <v>0</v>
      </c>
      <c r="S73" s="109"/>
      <c r="T73" s="96"/>
    </row>
    <row r="74" ht="15.75" customHeight="1">
      <c r="A74" s="57"/>
      <c r="B74" s="28"/>
      <c r="C74" s="70"/>
      <c r="D74" s="69"/>
      <c r="E74" s="97"/>
      <c r="F74" s="90"/>
      <c r="G74" s="71" t="s">
        <v>50</v>
      </c>
      <c r="H74" s="74">
        <f t="shared" ref="H74:R74" si="28">SUM(H68:H73)</f>
        <v>0</v>
      </c>
      <c r="I74" s="74">
        <f t="shared" si="28"/>
        <v>0</v>
      </c>
      <c r="J74" s="74">
        <f t="shared" si="28"/>
        <v>0</v>
      </c>
      <c r="K74" s="74">
        <f t="shared" si="28"/>
        <v>0</v>
      </c>
      <c r="L74" s="74">
        <f t="shared" si="28"/>
        <v>0</v>
      </c>
      <c r="M74" s="74">
        <f t="shared" si="28"/>
        <v>0</v>
      </c>
      <c r="N74" s="72">
        <f t="shared" si="28"/>
        <v>0</v>
      </c>
      <c r="O74" s="72">
        <f t="shared" si="28"/>
        <v>0</v>
      </c>
      <c r="P74" s="72">
        <f t="shared" si="28"/>
        <v>0</v>
      </c>
      <c r="Q74" s="72">
        <f t="shared" si="28"/>
        <v>0</v>
      </c>
      <c r="R74" s="118">
        <f t="shared" si="28"/>
        <v>0</v>
      </c>
      <c r="S74" s="74"/>
      <c r="T74" s="75"/>
    </row>
    <row r="75" ht="15.75" customHeight="1">
      <c r="A75" s="57"/>
      <c r="B75" s="76"/>
      <c r="S75" s="56"/>
      <c r="T75" s="110"/>
    </row>
    <row r="76" ht="15.75" customHeight="1">
      <c r="A76" s="57"/>
      <c r="B76" s="78" t="s">
        <v>9</v>
      </c>
      <c r="C76" s="78" t="s">
        <v>10</v>
      </c>
      <c r="D76" s="79" t="s">
        <v>11</v>
      </c>
      <c r="E76" s="80" t="s">
        <v>12</v>
      </c>
      <c r="F76" s="99" t="s">
        <v>13</v>
      </c>
      <c r="G76" s="81" t="s">
        <v>14</v>
      </c>
      <c r="H76" s="82" t="s">
        <v>15</v>
      </c>
      <c r="I76" s="83"/>
      <c r="J76" s="83"/>
      <c r="K76" s="83"/>
      <c r="L76" s="83"/>
      <c r="M76" s="84"/>
      <c r="N76" s="85" t="s">
        <v>16</v>
      </c>
      <c r="O76" s="86" t="s">
        <v>17</v>
      </c>
      <c r="P76" s="86" t="s">
        <v>18</v>
      </c>
      <c r="Q76" s="86" t="s">
        <v>19</v>
      </c>
      <c r="R76" s="87" t="s">
        <v>20</v>
      </c>
      <c r="S76" s="33" t="s">
        <v>21</v>
      </c>
      <c r="T76" s="34" t="s">
        <v>22</v>
      </c>
    </row>
    <row r="77" ht="15.75" customHeight="1">
      <c r="A77" s="57"/>
      <c r="B77" s="35"/>
      <c r="C77" s="35"/>
      <c r="D77" s="35"/>
      <c r="E77" s="28"/>
      <c r="F77" s="35"/>
      <c r="G77" s="35"/>
      <c r="H77" s="88" t="s">
        <v>23</v>
      </c>
      <c r="I77" s="37" t="s">
        <v>24</v>
      </c>
      <c r="J77" s="37" t="s">
        <v>25</v>
      </c>
      <c r="K77" s="37" t="s">
        <v>26</v>
      </c>
      <c r="L77" s="36" t="s">
        <v>27</v>
      </c>
      <c r="M77" s="36" t="s">
        <v>28</v>
      </c>
      <c r="N77" s="35"/>
      <c r="O77" s="86" t="s">
        <v>29</v>
      </c>
      <c r="P77" s="86" t="s">
        <v>29</v>
      </c>
      <c r="Q77" s="86" t="s">
        <v>29</v>
      </c>
      <c r="R77" s="35"/>
      <c r="S77" s="28"/>
    </row>
    <row r="78" ht="15.75" customHeight="1">
      <c r="A78" s="57"/>
      <c r="B78" s="39" t="s">
        <v>60</v>
      </c>
      <c r="C78" s="40">
        <v>1.0</v>
      </c>
      <c r="D78" s="89"/>
      <c r="E78" s="90"/>
      <c r="F78" s="90"/>
      <c r="G78" s="111"/>
      <c r="H78" s="112"/>
      <c r="I78" s="46"/>
      <c r="J78" s="46"/>
      <c r="K78" s="46"/>
      <c r="L78" s="46"/>
      <c r="M78" s="46"/>
      <c r="N78" s="113"/>
      <c r="O78" s="92">
        <f t="shared" ref="O78:O83" si="29">SUM(H78:L78)*14+N78</f>
        <v>0</v>
      </c>
      <c r="P78" s="93"/>
      <c r="Q78" s="94">
        <f t="shared" ref="Q78:Q83" si="30">O78+P78</f>
        <v>0</v>
      </c>
      <c r="R78" s="95">
        <f t="shared" ref="R78:R83" si="31">Q78/25</f>
        <v>0</v>
      </c>
      <c r="S78" s="109"/>
      <c r="T78" s="96"/>
    </row>
    <row r="79" ht="15.75" customHeight="1">
      <c r="A79" s="57"/>
      <c r="B79" s="56"/>
      <c r="C79" s="40">
        <v>2.0</v>
      </c>
      <c r="D79" s="69"/>
      <c r="E79" s="97"/>
      <c r="F79" s="97"/>
      <c r="G79" s="101"/>
      <c r="H79" s="46"/>
      <c r="I79" s="46"/>
      <c r="J79" s="46"/>
      <c r="K79" s="46"/>
      <c r="L79" s="46"/>
      <c r="M79" s="46"/>
      <c r="N79" s="113"/>
      <c r="O79" s="49">
        <f t="shared" si="29"/>
        <v>0</v>
      </c>
      <c r="P79" s="68"/>
      <c r="Q79" s="51">
        <f t="shared" si="30"/>
        <v>0</v>
      </c>
      <c r="R79" s="52">
        <f t="shared" si="31"/>
        <v>0</v>
      </c>
      <c r="S79" s="106"/>
      <c r="T79" s="69"/>
    </row>
    <row r="80" ht="15.75" customHeight="1">
      <c r="A80" s="57"/>
      <c r="B80" s="56"/>
      <c r="C80" s="40">
        <v>3.0</v>
      </c>
      <c r="D80" s="69"/>
      <c r="E80" s="97"/>
      <c r="F80" s="97"/>
      <c r="G80" s="101"/>
      <c r="H80" s="46"/>
      <c r="I80" s="46"/>
      <c r="J80" s="46"/>
      <c r="K80" s="46"/>
      <c r="L80" s="46"/>
      <c r="M80" s="46"/>
      <c r="N80" s="113"/>
      <c r="O80" s="49">
        <f t="shared" si="29"/>
        <v>0</v>
      </c>
      <c r="P80" s="68"/>
      <c r="Q80" s="51">
        <f t="shared" si="30"/>
        <v>0</v>
      </c>
      <c r="R80" s="52">
        <f t="shared" si="31"/>
        <v>0</v>
      </c>
      <c r="S80" s="106"/>
      <c r="T80" s="116"/>
    </row>
    <row r="81" ht="15.75" customHeight="1">
      <c r="A81" s="57"/>
      <c r="B81" s="56"/>
      <c r="C81" s="40">
        <v>4.0</v>
      </c>
      <c r="D81" s="69"/>
      <c r="E81" s="97"/>
      <c r="F81" s="97"/>
      <c r="G81" s="101"/>
      <c r="H81" s="46"/>
      <c r="I81" s="46"/>
      <c r="J81" s="46"/>
      <c r="K81" s="46"/>
      <c r="L81" s="46"/>
      <c r="M81" s="46"/>
      <c r="N81" s="113"/>
      <c r="O81" s="49">
        <f t="shared" si="29"/>
        <v>0</v>
      </c>
      <c r="P81" s="68"/>
      <c r="Q81" s="51">
        <f t="shared" si="30"/>
        <v>0</v>
      </c>
      <c r="R81" s="52">
        <f t="shared" si="31"/>
        <v>0</v>
      </c>
      <c r="S81" s="109"/>
      <c r="T81" s="96"/>
    </row>
    <row r="82" ht="15.75" customHeight="1">
      <c r="A82" s="57"/>
      <c r="B82" s="56"/>
      <c r="C82" s="40">
        <v>5.0</v>
      </c>
      <c r="D82" s="69"/>
      <c r="E82" s="97"/>
      <c r="F82" s="97"/>
      <c r="G82" s="101"/>
      <c r="H82" s="46"/>
      <c r="I82" s="46"/>
      <c r="J82" s="46"/>
      <c r="K82" s="46"/>
      <c r="L82" s="46"/>
      <c r="M82" s="46"/>
      <c r="N82" s="113"/>
      <c r="O82" s="49">
        <f t="shared" si="29"/>
        <v>0</v>
      </c>
      <c r="P82" s="68"/>
      <c r="Q82" s="51">
        <f t="shared" si="30"/>
        <v>0</v>
      </c>
      <c r="R82" s="52">
        <f t="shared" si="31"/>
        <v>0</v>
      </c>
      <c r="S82" s="109"/>
      <c r="T82" s="96"/>
    </row>
    <row r="83" ht="15.75" customHeight="1">
      <c r="A83" s="57"/>
      <c r="B83" s="56"/>
      <c r="C83" s="119">
        <v>6.0</v>
      </c>
      <c r="D83" s="69"/>
      <c r="E83" s="65"/>
      <c r="F83" s="97"/>
      <c r="G83" s="69"/>
      <c r="H83" s="69"/>
      <c r="I83" s="69"/>
      <c r="J83" s="69"/>
      <c r="K83" s="69"/>
      <c r="L83" s="46"/>
      <c r="M83" s="46"/>
      <c r="N83" s="113"/>
      <c r="O83" s="49">
        <f t="shared" si="29"/>
        <v>0</v>
      </c>
      <c r="P83" s="68"/>
      <c r="Q83" s="51">
        <f t="shared" si="30"/>
        <v>0</v>
      </c>
      <c r="R83" s="52">
        <f t="shared" si="31"/>
        <v>0</v>
      </c>
      <c r="S83" s="109"/>
      <c r="T83" s="96"/>
    </row>
    <row r="84" ht="15.75" customHeight="1">
      <c r="A84" s="98"/>
      <c r="B84" s="28"/>
      <c r="C84" s="120"/>
      <c r="D84" s="120"/>
      <c r="E84" s="120"/>
      <c r="F84" s="120"/>
      <c r="G84" s="71" t="s">
        <v>50</v>
      </c>
      <c r="H84" s="74">
        <f t="shared" ref="H84:R84" si="32">SUM(H78:H83)</f>
        <v>0</v>
      </c>
      <c r="I84" s="74">
        <f t="shared" si="32"/>
        <v>0</v>
      </c>
      <c r="J84" s="74">
        <f t="shared" si="32"/>
        <v>0</v>
      </c>
      <c r="K84" s="74">
        <f t="shared" si="32"/>
        <v>0</v>
      </c>
      <c r="L84" s="74">
        <f t="shared" si="32"/>
        <v>0</v>
      </c>
      <c r="M84" s="74">
        <f t="shared" si="32"/>
        <v>0</v>
      </c>
      <c r="N84" s="72">
        <f t="shared" si="32"/>
        <v>0</v>
      </c>
      <c r="O84" s="72">
        <f t="shared" si="32"/>
        <v>0</v>
      </c>
      <c r="P84" s="72">
        <f t="shared" si="32"/>
        <v>0</v>
      </c>
      <c r="Q84" s="72">
        <f t="shared" si="32"/>
        <v>0</v>
      </c>
      <c r="R84" s="118">
        <f t="shared" si="32"/>
        <v>0</v>
      </c>
      <c r="S84" s="121"/>
      <c r="T84" s="75"/>
    </row>
    <row r="85" ht="15.75" customHeight="1">
      <c r="A85" s="122"/>
      <c r="B85" s="123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8"/>
    </row>
    <row r="86" ht="15.75" customHeight="1">
      <c r="A86" s="124"/>
      <c r="B86" s="123"/>
      <c r="C86" s="27"/>
      <c r="D86" s="27"/>
      <c r="E86" s="27"/>
      <c r="F86" s="28"/>
      <c r="G86" s="125" t="s">
        <v>50</v>
      </c>
      <c r="H86" s="126">
        <f t="shared" ref="H86:R86" si="33">SUM(H14,H24,H34,H44,H54,H64,H74,H84)</f>
        <v>18</v>
      </c>
      <c r="I86" s="126">
        <f t="shared" si="33"/>
        <v>2</v>
      </c>
      <c r="J86" s="126">
        <f t="shared" si="33"/>
        <v>4</v>
      </c>
      <c r="K86" s="126">
        <f t="shared" si="33"/>
        <v>0</v>
      </c>
      <c r="L86" s="126">
        <f t="shared" si="33"/>
        <v>2</v>
      </c>
      <c r="M86" s="126">
        <f t="shared" si="33"/>
        <v>0</v>
      </c>
      <c r="N86" s="126">
        <f t="shared" si="33"/>
        <v>14</v>
      </c>
      <c r="O86" s="126">
        <f t="shared" si="33"/>
        <v>378</v>
      </c>
      <c r="P86" s="126">
        <f t="shared" si="33"/>
        <v>372</v>
      </c>
      <c r="Q86" s="126">
        <f t="shared" si="33"/>
        <v>750</v>
      </c>
      <c r="R86" s="127">
        <f t="shared" si="33"/>
        <v>30</v>
      </c>
      <c r="S86" s="63"/>
      <c r="T86" s="128" t="s">
        <v>61</v>
      </c>
    </row>
    <row r="87" ht="59.25" customHeight="1">
      <c r="A87" s="129"/>
      <c r="B87" s="27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8"/>
    </row>
    <row r="88" ht="15.75" customHeight="1">
      <c r="A88" s="130" t="s">
        <v>62</v>
      </c>
      <c r="B88" s="27"/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8"/>
    </row>
    <row r="89" ht="15.75" customHeight="1">
      <c r="A89" s="131" t="s">
        <v>63</v>
      </c>
      <c r="B89" s="56"/>
      <c r="C89" s="132" t="s">
        <v>64</v>
      </c>
      <c r="D89" s="133" t="s">
        <v>65</v>
      </c>
      <c r="E89" s="28"/>
      <c r="F89" s="134" t="s">
        <v>66</v>
      </c>
      <c r="G89" s="135"/>
      <c r="H89" s="136" t="s">
        <v>35</v>
      </c>
      <c r="I89" s="137" t="s">
        <v>67</v>
      </c>
      <c r="J89" s="138"/>
      <c r="K89" s="139"/>
      <c r="L89" s="140"/>
      <c r="M89" s="141" t="s">
        <v>68</v>
      </c>
      <c r="N89" s="28"/>
      <c r="O89" s="142" t="s">
        <v>69</v>
      </c>
      <c r="P89" s="27"/>
      <c r="Q89" s="28"/>
      <c r="R89" s="143"/>
      <c r="S89" s="144"/>
      <c r="T89" s="56"/>
    </row>
    <row r="90" ht="15.75" customHeight="1">
      <c r="A90" s="145"/>
      <c r="B90" s="56"/>
      <c r="C90" s="146" t="s">
        <v>70</v>
      </c>
      <c r="D90" s="133" t="s">
        <v>71</v>
      </c>
      <c r="E90" s="28"/>
      <c r="F90" s="145"/>
      <c r="G90" s="56"/>
      <c r="H90" s="132" t="s">
        <v>46</v>
      </c>
      <c r="I90" s="133" t="s">
        <v>72</v>
      </c>
      <c r="J90" s="27"/>
      <c r="K90" s="28"/>
      <c r="L90" s="147"/>
      <c r="M90" s="141" t="s">
        <v>73</v>
      </c>
      <c r="N90" s="28"/>
      <c r="O90" s="133" t="s">
        <v>74</v>
      </c>
      <c r="P90" s="27"/>
      <c r="Q90" s="28"/>
      <c r="R90" s="143"/>
      <c r="T90" s="56"/>
    </row>
    <row r="91" ht="15.75" customHeight="1">
      <c r="A91" s="145"/>
      <c r="B91" s="56"/>
      <c r="C91" s="146" t="s">
        <v>75</v>
      </c>
      <c r="D91" s="133" t="s">
        <v>76</v>
      </c>
      <c r="E91" s="28"/>
      <c r="F91" s="145"/>
      <c r="G91" s="56"/>
      <c r="H91" s="132" t="s">
        <v>77</v>
      </c>
      <c r="I91" s="142" t="s">
        <v>78</v>
      </c>
      <c r="J91" s="27"/>
      <c r="K91" s="28"/>
      <c r="L91" s="147"/>
      <c r="M91" s="141" t="s">
        <v>79</v>
      </c>
      <c r="N91" s="28"/>
      <c r="O91" s="133" t="s">
        <v>80</v>
      </c>
      <c r="P91" s="27"/>
      <c r="Q91" s="28"/>
      <c r="R91" s="143"/>
      <c r="T91" s="56"/>
    </row>
    <row r="92" ht="15.75" customHeight="1">
      <c r="A92" s="145"/>
      <c r="B92" s="56"/>
      <c r="C92" s="146" t="s">
        <v>81</v>
      </c>
      <c r="D92" s="142" t="s">
        <v>82</v>
      </c>
      <c r="E92" s="28"/>
      <c r="F92" s="148"/>
      <c r="G92" s="28"/>
      <c r="H92" s="132" t="s">
        <v>83</v>
      </c>
      <c r="I92" s="133" t="s">
        <v>84</v>
      </c>
      <c r="J92" s="27"/>
      <c r="K92" s="28"/>
      <c r="L92" s="149"/>
      <c r="M92" s="150"/>
      <c r="N92" s="150"/>
      <c r="O92" s="150"/>
      <c r="P92" s="151"/>
      <c r="Q92" s="152"/>
      <c r="R92" s="143"/>
      <c r="T92" s="56"/>
    </row>
    <row r="93" ht="15.75" customHeight="1">
      <c r="A93" s="145"/>
      <c r="B93" s="56"/>
      <c r="C93" s="153" t="s">
        <v>85</v>
      </c>
      <c r="D93" s="143" t="s">
        <v>86</v>
      </c>
      <c r="E93" s="154"/>
      <c r="F93" s="147"/>
      <c r="G93" s="155"/>
      <c r="H93" s="155"/>
      <c r="I93" s="155"/>
      <c r="J93" s="156"/>
      <c r="K93" s="152"/>
      <c r="L93" s="152"/>
      <c r="M93" s="152"/>
      <c r="N93" s="152"/>
      <c r="O93" s="152"/>
      <c r="P93" s="152"/>
      <c r="Q93" s="152"/>
      <c r="R93" s="143"/>
      <c r="T93" s="56"/>
    </row>
    <row r="94" ht="15.75" customHeight="1">
      <c r="A94" s="148"/>
      <c r="B94" s="28"/>
      <c r="C94" s="157" t="s">
        <v>87</v>
      </c>
      <c r="D94" s="152" t="s">
        <v>88</v>
      </c>
      <c r="F94" s="149"/>
      <c r="G94" s="150"/>
      <c r="H94" s="150"/>
      <c r="I94" s="150"/>
      <c r="J94" s="151"/>
      <c r="K94" s="152"/>
      <c r="L94" s="152"/>
      <c r="M94" s="152"/>
      <c r="N94" s="152"/>
      <c r="O94" s="152"/>
      <c r="P94" s="152"/>
      <c r="Q94" s="152"/>
      <c r="R94" s="143"/>
      <c r="T94" s="56"/>
    </row>
  </sheetData>
  <mergeCells count="144">
    <mergeCell ref="I4:R4"/>
    <mergeCell ref="A5:T5"/>
    <mergeCell ref="A1:C4"/>
    <mergeCell ref="D1:H1"/>
    <mergeCell ref="I1:R1"/>
    <mergeCell ref="S1:T4"/>
    <mergeCell ref="D2:H2"/>
    <mergeCell ref="I2:R2"/>
    <mergeCell ref="I3:R3"/>
    <mergeCell ref="F6:F7"/>
    <mergeCell ref="G6:G7"/>
    <mergeCell ref="H6:L6"/>
    <mergeCell ref="N6:N7"/>
    <mergeCell ref="R6:R7"/>
    <mergeCell ref="S6:S7"/>
    <mergeCell ref="T6:T7"/>
    <mergeCell ref="B15:S15"/>
    <mergeCell ref="H16:M16"/>
    <mergeCell ref="N16:N17"/>
    <mergeCell ref="R16:R17"/>
    <mergeCell ref="S16:S17"/>
    <mergeCell ref="T16:T17"/>
    <mergeCell ref="B25:S25"/>
    <mergeCell ref="D3:H3"/>
    <mergeCell ref="D4:H4"/>
    <mergeCell ref="B6:B7"/>
    <mergeCell ref="C6:C7"/>
    <mergeCell ref="D6:D7"/>
    <mergeCell ref="E6:E7"/>
    <mergeCell ref="B8:B14"/>
    <mergeCell ref="B16:B17"/>
    <mergeCell ref="B18:B24"/>
    <mergeCell ref="A6:A7"/>
    <mergeCell ref="A9:A25"/>
    <mergeCell ref="C16:C17"/>
    <mergeCell ref="D16:D17"/>
    <mergeCell ref="E16:E17"/>
    <mergeCell ref="F16:F17"/>
    <mergeCell ref="G16:G17"/>
    <mergeCell ref="A26:A27"/>
    <mergeCell ref="C26:C27"/>
    <mergeCell ref="D26:D27"/>
    <mergeCell ref="E26:E27"/>
    <mergeCell ref="F26:F27"/>
    <mergeCell ref="G26:G27"/>
    <mergeCell ref="B38:B44"/>
    <mergeCell ref="G56:G57"/>
    <mergeCell ref="B26:B27"/>
    <mergeCell ref="B28:B34"/>
    <mergeCell ref="B46:B47"/>
    <mergeCell ref="B48:B54"/>
    <mergeCell ref="B56:B57"/>
    <mergeCell ref="C56:C57"/>
    <mergeCell ref="D56:D57"/>
    <mergeCell ref="B76:B77"/>
    <mergeCell ref="B78:B84"/>
    <mergeCell ref="A89:B94"/>
    <mergeCell ref="B86:F86"/>
    <mergeCell ref="D89:E89"/>
    <mergeCell ref="F89:G92"/>
    <mergeCell ref="D90:E90"/>
    <mergeCell ref="D91:E91"/>
    <mergeCell ref="D92:E92"/>
    <mergeCell ref="D94:E94"/>
    <mergeCell ref="A68:A84"/>
    <mergeCell ref="B68:B74"/>
    <mergeCell ref="C76:C77"/>
    <mergeCell ref="D76:D77"/>
    <mergeCell ref="E76:E77"/>
    <mergeCell ref="F76:F77"/>
    <mergeCell ref="G76:G77"/>
    <mergeCell ref="E56:E57"/>
    <mergeCell ref="C66:C67"/>
    <mergeCell ref="D66:D67"/>
    <mergeCell ref="E66:E67"/>
    <mergeCell ref="F66:F67"/>
    <mergeCell ref="G66:G67"/>
    <mergeCell ref="F56:F57"/>
    <mergeCell ref="H56:M56"/>
    <mergeCell ref="N56:N57"/>
    <mergeCell ref="R56:R57"/>
    <mergeCell ref="S56:S57"/>
    <mergeCell ref="T56:T57"/>
    <mergeCell ref="B65:S65"/>
    <mergeCell ref="S76:S77"/>
    <mergeCell ref="T76:T77"/>
    <mergeCell ref="R66:R67"/>
    <mergeCell ref="S66:S67"/>
    <mergeCell ref="T66:T67"/>
    <mergeCell ref="B75:S75"/>
    <mergeCell ref="H76:M76"/>
    <mergeCell ref="N76:N77"/>
    <mergeCell ref="R76:R77"/>
    <mergeCell ref="I91:K91"/>
    <mergeCell ref="I92:K92"/>
    <mergeCell ref="M90:N90"/>
    <mergeCell ref="O90:Q90"/>
    <mergeCell ref="M91:N91"/>
    <mergeCell ref="O91:Q91"/>
    <mergeCell ref="S89:T94"/>
    <mergeCell ref="B85:T85"/>
    <mergeCell ref="A87:T87"/>
    <mergeCell ref="A88:T88"/>
    <mergeCell ref="I89:K89"/>
    <mergeCell ref="I90:K90"/>
    <mergeCell ref="M89:N89"/>
    <mergeCell ref="O89:Q89"/>
    <mergeCell ref="H26:M26"/>
    <mergeCell ref="N26:N27"/>
    <mergeCell ref="R26:R27"/>
    <mergeCell ref="S26:S27"/>
    <mergeCell ref="T26:T27"/>
    <mergeCell ref="B35:S35"/>
    <mergeCell ref="B36:B37"/>
    <mergeCell ref="C36:C37"/>
    <mergeCell ref="C46:C47"/>
    <mergeCell ref="D46:D47"/>
    <mergeCell ref="E46:E47"/>
    <mergeCell ref="F46:F47"/>
    <mergeCell ref="G46:G47"/>
    <mergeCell ref="D36:D37"/>
    <mergeCell ref="E36:E37"/>
    <mergeCell ref="A28:A45"/>
    <mergeCell ref="A46:A47"/>
    <mergeCell ref="A48:A65"/>
    <mergeCell ref="B58:B64"/>
    <mergeCell ref="A66:A67"/>
    <mergeCell ref="B66:B67"/>
    <mergeCell ref="B45:S45"/>
    <mergeCell ref="H46:M46"/>
    <mergeCell ref="N46:N47"/>
    <mergeCell ref="R46:R47"/>
    <mergeCell ref="S46:S47"/>
    <mergeCell ref="T46:T47"/>
    <mergeCell ref="B55:S55"/>
    <mergeCell ref="F36:F37"/>
    <mergeCell ref="G36:G37"/>
    <mergeCell ref="H36:M36"/>
    <mergeCell ref="N36:N37"/>
    <mergeCell ref="R36:R37"/>
    <mergeCell ref="S36:S37"/>
    <mergeCell ref="T36:T37"/>
    <mergeCell ref="H66:M66"/>
    <mergeCell ref="N66:N67"/>
  </mergeCells>
  <dataValidations>
    <dataValidation type="list" allowBlank="1" sqref="S8:S13 S18:S23 S28:S33 S38:S43 S48:S53 S58:S63 S68:S73 S78:S83">
      <formula1>"B,C,S,E"</formula1>
    </dataValidation>
    <dataValidation type="list" allowBlank="1" showErrorMessage="1" sqref="N8:N13 N18:N23 N28:N33 N38:N43 N48:N53 N58:N63 N68:N73 N78:N83">
      <formula1>"2,3,4,5,6,7,8,9,10"</formula1>
    </dataValidation>
    <dataValidation type="list" allowBlank="1" showErrorMessage="1" sqref="G8:G13 G18:G23 G28:G33 G38:G43 G48:G53 G58:G63 G68:G73 G78:G83">
      <formula1>"English,Kurdish,Arabic"</formula1>
    </dataValidation>
  </dataValidations>
  <printOptions gridLines="1" horizontalCentered="1"/>
  <pageMargins bottom="0.6180829432716058" footer="0.0" header="0.0" left="0.25" right="0.25" top="0.5572878996711201"/>
  <pageSetup fitToHeight="0" paperSize="9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5.5"/>
    <col customWidth="1" min="2" max="2" width="7.88"/>
    <col customWidth="1" min="3" max="3" width="5.0"/>
    <col customWidth="1" min="4" max="4" width="8.5"/>
    <col customWidth="1" min="5" max="5" width="29.38"/>
    <col customWidth="1" min="6" max="6" width="26.5"/>
    <col customWidth="1" min="7" max="7" width="8.38"/>
    <col customWidth="1" min="8" max="8" width="8.13"/>
    <col customWidth="1" min="9" max="9" width="8.88"/>
    <col customWidth="1" min="10" max="10" width="8.75"/>
    <col customWidth="1" min="11" max="11" width="7.88"/>
    <col customWidth="1" min="12" max="12" width="8.75"/>
    <col customWidth="1" min="13" max="13" width="7.25"/>
    <col customWidth="1" min="14" max="18" width="6.38"/>
    <col customWidth="1" min="19" max="19" width="16.5"/>
  </cols>
  <sheetData>
    <row r="1">
      <c r="A1" s="158" t="s">
        <v>89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9"/>
    </row>
    <row r="2">
      <c r="A2" s="159" t="s">
        <v>90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8"/>
    </row>
    <row r="3">
      <c r="A3" s="160" t="s">
        <v>91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8"/>
    </row>
    <row r="4">
      <c r="A4" s="160" t="s">
        <v>6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8"/>
    </row>
    <row r="5">
      <c r="A5" s="161" t="s">
        <v>8</v>
      </c>
      <c r="B5" s="162" t="s">
        <v>9</v>
      </c>
      <c r="C5" s="162" t="s">
        <v>10</v>
      </c>
      <c r="D5" s="162" t="s">
        <v>92</v>
      </c>
      <c r="E5" s="163" t="s">
        <v>93</v>
      </c>
      <c r="F5" s="164" t="s">
        <v>13</v>
      </c>
      <c r="G5" s="165" t="s">
        <v>14</v>
      </c>
      <c r="H5" s="26" t="s">
        <v>15</v>
      </c>
      <c r="I5" s="27"/>
      <c r="J5" s="27"/>
      <c r="K5" s="27"/>
      <c r="L5" s="28"/>
      <c r="M5" s="30" t="s">
        <v>16</v>
      </c>
      <c r="N5" s="31" t="s">
        <v>17</v>
      </c>
      <c r="O5" s="31" t="s">
        <v>18</v>
      </c>
      <c r="P5" s="31" t="s">
        <v>19</v>
      </c>
      <c r="Q5" s="32" t="s">
        <v>20</v>
      </c>
      <c r="R5" s="166" t="s">
        <v>94</v>
      </c>
      <c r="S5" s="167" t="s">
        <v>95</v>
      </c>
    </row>
    <row r="6">
      <c r="A6" s="98"/>
      <c r="B6" s="28"/>
      <c r="C6" s="28"/>
      <c r="D6" s="28"/>
      <c r="E6" s="28"/>
      <c r="F6" s="28"/>
      <c r="G6" s="28"/>
      <c r="H6" s="29" t="s">
        <v>23</v>
      </c>
      <c r="I6" s="36" t="s">
        <v>24</v>
      </c>
      <c r="J6" s="36" t="s">
        <v>25</v>
      </c>
      <c r="K6" s="168" t="s">
        <v>96</v>
      </c>
      <c r="L6" s="168" t="s">
        <v>97</v>
      </c>
      <c r="M6" s="28"/>
      <c r="N6" s="31" t="s">
        <v>29</v>
      </c>
      <c r="O6" s="31" t="s">
        <v>29</v>
      </c>
      <c r="P6" s="31" t="s">
        <v>29</v>
      </c>
      <c r="Q6" s="28"/>
      <c r="R6" s="28"/>
    </row>
    <row r="7">
      <c r="A7" s="169" t="s">
        <v>36</v>
      </c>
      <c r="B7" s="170" t="s">
        <v>30</v>
      </c>
      <c r="C7" s="40">
        <v>1.0</v>
      </c>
      <c r="D7" s="53" t="s">
        <v>31</v>
      </c>
      <c r="E7" s="97" t="s">
        <v>32</v>
      </c>
      <c r="F7" s="171" t="s">
        <v>33</v>
      </c>
      <c r="G7" s="40" t="s">
        <v>34</v>
      </c>
      <c r="H7" s="40">
        <v>2.0</v>
      </c>
      <c r="I7" s="40"/>
      <c r="J7" s="40"/>
      <c r="K7" s="40">
        <v>6.0</v>
      </c>
      <c r="L7" s="40"/>
      <c r="M7" s="40">
        <v>2.0</v>
      </c>
      <c r="N7" s="49">
        <f t="shared" ref="N7:N12" si="1">SUM(H7:L7)*14+M7</f>
        <v>114</v>
      </c>
      <c r="O7" s="50">
        <v>36.0</v>
      </c>
      <c r="P7" s="51">
        <f t="shared" ref="P7:P12" si="2">N7+O7</f>
        <v>150</v>
      </c>
      <c r="Q7" s="52">
        <f t="shared" ref="Q7:Q12" si="3">P7/25</f>
        <v>6</v>
      </c>
      <c r="R7" s="69" t="s">
        <v>35</v>
      </c>
      <c r="S7" s="54"/>
    </row>
    <row r="8">
      <c r="A8" s="57"/>
      <c r="B8" s="56"/>
      <c r="C8" s="40">
        <v>2.0</v>
      </c>
      <c r="D8" s="53" t="s">
        <v>37</v>
      </c>
      <c r="E8" s="97" t="s">
        <v>98</v>
      </c>
      <c r="F8" s="172" t="s">
        <v>99</v>
      </c>
      <c r="G8" s="40" t="s">
        <v>34</v>
      </c>
      <c r="H8" s="40"/>
      <c r="I8" s="40"/>
      <c r="J8" s="40"/>
      <c r="K8" s="40">
        <v>4.0</v>
      </c>
      <c r="L8" s="40"/>
      <c r="M8" s="40">
        <v>2.0</v>
      </c>
      <c r="N8" s="49">
        <f t="shared" si="1"/>
        <v>58</v>
      </c>
      <c r="O8" s="50">
        <v>42.0</v>
      </c>
      <c r="P8" s="51">
        <f t="shared" si="2"/>
        <v>100</v>
      </c>
      <c r="Q8" s="52">
        <f t="shared" si="3"/>
        <v>4</v>
      </c>
      <c r="R8" s="69" t="s">
        <v>35</v>
      </c>
      <c r="S8" s="54"/>
    </row>
    <row r="9">
      <c r="A9" s="57"/>
      <c r="B9" s="56"/>
      <c r="C9" s="40">
        <v>3.0</v>
      </c>
      <c r="D9" s="53" t="s">
        <v>40</v>
      </c>
      <c r="E9" s="97" t="s">
        <v>100</v>
      </c>
      <c r="F9" s="171" t="s">
        <v>101</v>
      </c>
      <c r="G9" s="173" t="s">
        <v>102</v>
      </c>
      <c r="H9" s="46">
        <v>3.0</v>
      </c>
      <c r="I9" s="46"/>
      <c r="J9" s="46"/>
      <c r="K9" s="46"/>
      <c r="L9" s="47"/>
      <c r="M9" s="40">
        <v>2.0</v>
      </c>
      <c r="N9" s="49">
        <f t="shared" si="1"/>
        <v>44</v>
      </c>
      <c r="O9" s="50">
        <v>56.0</v>
      </c>
      <c r="P9" s="51">
        <f t="shared" si="2"/>
        <v>100</v>
      </c>
      <c r="Q9" s="52">
        <f t="shared" si="3"/>
        <v>4</v>
      </c>
      <c r="R9" s="69" t="s">
        <v>35</v>
      </c>
      <c r="S9" s="54"/>
    </row>
    <row r="10">
      <c r="A10" s="57"/>
      <c r="B10" s="56"/>
      <c r="C10" s="59">
        <v>4.0</v>
      </c>
      <c r="D10" s="53" t="s">
        <v>43</v>
      </c>
      <c r="E10" s="97" t="s">
        <v>103</v>
      </c>
      <c r="F10" s="171" t="s">
        <v>104</v>
      </c>
      <c r="G10" s="40" t="s">
        <v>34</v>
      </c>
      <c r="H10" s="174">
        <v>3.0</v>
      </c>
      <c r="I10" s="40">
        <v>3.0</v>
      </c>
      <c r="J10" s="40"/>
      <c r="K10" s="40"/>
      <c r="L10" s="40"/>
      <c r="M10" s="40">
        <v>4.0</v>
      </c>
      <c r="N10" s="49">
        <f t="shared" si="1"/>
        <v>88</v>
      </c>
      <c r="O10" s="50">
        <v>37.0</v>
      </c>
      <c r="P10" s="51">
        <f t="shared" si="2"/>
        <v>125</v>
      </c>
      <c r="Q10" s="52">
        <f t="shared" si="3"/>
        <v>5</v>
      </c>
      <c r="R10" s="89" t="s">
        <v>77</v>
      </c>
      <c r="S10" s="54"/>
    </row>
    <row r="11">
      <c r="A11" s="57"/>
      <c r="B11" s="56"/>
      <c r="C11" s="63">
        <v>5.0</v>
      </c>
      <c r="D11" s="53" t="s">
        <v>47</v>
      </c>
      <c r="E11" s="97" t="s">
        <v>105</v>
      </c>
      <c r="F11" s="171" t="s">
        <v>106</v>
      </c>
      <c r="G11" s="40" t="s">
        <v>34</v>
      </c>
      <c r="H11" s="175">
        <v>4.0</v>
      </c>
      <c r="I11" s="40"/>
      <c r="J11" s="40"/>
      <c r="K11" s="40"/>
      <c r="L11" s="40"/>
      <c r="M11" s="40">
        <v>2.0</v>
      </c>
      <c r="N11" s="49">
        <f t="shared" si="1"/>
        <v>58</v>
      </c>
      <c r="O11" s="50">
        <v>67.0</v>
      </c>
      <c r="P11" s="51">
        <f t="shared" si="2"/>
        <v>125</v>
      </c>
      <c r="Q11" s="52">
        <f t="shared" si="3"/>
        <v>5</v>
      </c>
      <c r="R11" s="69" t="s">
        <v>46</v>
      </c>
      <c r="S11" s="54"/>
    </row>
    <row r="12">
      <c r="A12" s="57"/>
      <c r="B12" s="56"/>
      <c r="C12" s="63">
        <v>6.0</v>
      </c>
      <c r="D12" s="53" t="s">
        <v>107</v>
      </c>
      <c r="E12" s="97" t="s">
        <v>108</v>
      </c>
      <c r="F12" s="176" t="s">
        <v>109</v>
      </c>
      <c r="G12" s="40" t="s">
        <v>34</v>
      </c>
      <c r="H12" s="40">
        <v>3.0</v>
      </c>
      <c r="I12" s="40">
        <v>3.0</v>
      </c>
      <c r="J12" s="40"/>
      <c r="K12" s="40"/>
      <c r="L12" s="40"/>
      <c r="M12" s="40">
        <v>4.0</v>
      </c>
      <c r="N12" s="49">
        <f t="shared" si="1"/>
        <v>88</v>
      </c>
      <c r="O12" s="50">
        <v>62.0</v>
      </c>
      <c r="P12" s="51">
        <f t="shared" si="2"/>
        <v>150</v>
      </c>
      <c r="Q12" s="52">
        <f t="shared" si="3"/>
        <v>6</v>
      </c>
      <c r="R12" s="69" t="s">
        <v>77</v>
      </c>
      <c r="S12" s="54"/>
    </row>
    <row r="13">
      <c r="A13" s="57"/>
      <c r="B13" s="28"/>
      <c r="C13" s="70"/>
      <c r="D13" s="70"/>
      <c r="E13" s="70"/>
      <c r="F13" s="177"/>
      <c r="G13" s="70"/>
      <c r="H13" s="72">
        <f t="shared" ref="H13:Q13" si="4">SUM(H7:H12)</f>
        <v>15</v>
      </c>
      <c r="I13" s="72">
        <f t="shared" si="4"/>
        <v>6</v>
      </c>
      <c r="J13" s="72">
        <f t="shared" si="4"/>
        <v>0</v>
      </c>
      <c r="K13" s="72">
        <f t="shared" si="4"/>
        <v>10</v>
      </c>
      <c r="L13" s="72">
        <f t="shared" si="4"/>
        <v>0</v>
      </c>
      <c r="M13" s="72">
        <f t="shared" si="4"/>
        <v>16</v>
      </c>
      <c r="N13" s="72">
        <f t="shared" si="4"/>
        <v>450</v>
      </c>
      <c r="O13" s="72">
        <f t="shared" si="4"/>
        <v>300</v>
      </c>
      <c r="P13" s="72">
        <f t="shared" si="4"/>
        <v>750</v>
      </c>
      <c r="Q13" s="118">
        <f t="shared" si="4"/>
        <v>30</v>
      </c>
      <c r="R13" s="74"/>
      <c r="S13" s="178"/>
    </row>
    <row r="14">
      <c r="A14" s="57"/>
      <c r="B14" s="179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8"/>
      <c r="S14" s="77"/>
    </row>
    <row r="15">
      <c r="A15" s="57"/>
      <c r="B15" s="162" t="s">
        <v>9</v>
      </c>
      <c r="C15" s="162" t="s">
        <v>10</v>
      </c>
      <c r="D15" s="162" t="s">
        <v>92</v>
      </c>
      <c r="E15" s="163" t="s">
        <v>93</v>
      </c>
      <c r="F15" s="164" t="s">
        <v>13</v>
      </c>
      <c r="G15" s="165" t="s">
        <v>14</v>
      </c>
      <c r="H15" s="26" t="s">
        <v>15</v>
      </c>
      <c r="I15" s="27"/>
      <c r="J15" s="27"/>
      <c r="K15" s="27"/>
      <c r="L15" s="28"/>
      <c r="M15" s="30" t="s">
        <v>16</v>
      </c>
      <c r="N15" s="31" t="s">
        <v>17</v>
      </c>
      <c r="O15" s="31" t="s">
        <v>18</v>
      </c>
      <c r="P15" s="31" t="s">
        <v>19</v>
      </c>
      <c r="Q15" s="32" t="s">
        <v>20</v>
      </c>
      <c r="R15" s="166" t="s">
        <v>94</v>
      </c>
      <c r="S15" s="167" t="s">
        <v>95</v>
      </c>
    </row>
    <row r="16">
      <c r="A16" s="57"/>
      <c r="B16" s="28"/>
      <c r="C16" s="28"/>
      <c r="D16" s="28"/>
      <c r="E16" s="28"/>
      <c r="F16" s="28"/>
      <c r="G16" s="28"/>
      <c r="H16" s="29" t="s">
        <v>23</v>
      </c>
      <c r="I16" s="36" t="s">
        <v>24</v>
      </c>
      <c r="J16" s="36" t="s">
        <v>25</v>
      </c>
      <c r="K16" s="168" t="s">
        <v>96</v>
      </c>
      <c r="L16" s="168" t="s">
        <v>97</v>
      </c>
      <c r="M16" s="28"/>
      <c r="N16" s="31" t="s">
        <v>29</v>
      </c>
      <c r="O16" s="31" t="s">
        <v>29</v>
      </c>
      <c r="P16" s="31" t="s">
        <v>29</v>
      </c>
      <c r="Q16" s="28"/>
      <c r="R16" s="28"/>
    </row>
    <row r="17">
      <c r="A17" s="57"/>
      <c r="B17" s="170" t="s">
        <v>51</v>
      </c>
      <c r="C17" s="40">
        <v>1.0</v>
      </c>
      <c r="D17" s="53" t="s">
        <v>107</v>
      </c>
      <c r="E17" s="97" t="s">
        <v>110</v>
      </c>
      <c r="F17" s="90"/>
      <c r="G17" s="91" t="s">
        <v>34</v>
      </c>
      <c r="H17" s="40">
        <v>2.0</v>
      </c>
      <c r="I17" s="40"/>
      <c r="J17" s="40"/>
      <c r="K17" s="40">
        <v>4.0</v>
      </c>
      <c r="L17" s="40"/>
      <c r="M17" s="40">
        <v>2.0</v>
      </c>
      <c r="N17" s="49">
        <f t="shared" ref="N17:N22" si="5">SUM(H17:L17)*14+M17</f>
        <v>86</v>
      </c>
      <c r="O17" s="50">
        <v>14.0</v>
      </c>
      <c r="P17" s="51">
        <f t="shared" ref="P17:P22" si="6">N17+O17</f>
        <v>100</v>
      </c>
      <c r="Q17" s="52">
        <f t="shared" ref="Q17:Q22" si="7">P17/25</f>
        <v>4</v>
      </c>
      <c r="R17" s="69" t="s">
        <v>35</v>
      </c>
      <c r="S17" s="96"/>
    </row>
    <row r="18">
      <c r="A18" s="57"/>
      <c r="B18" s="56"/>
      <c r="C18" s="40">
        <v>2.0</v>
      </c>
      <c r="D18" s="53" t="s">
        <v>111</v>
      </c>
      <c r="E18" s="97" t="s">
        <v>112</v>
      </c>
      <c r="F18" s="90"/>
      <c r="G18" s="91" t="s">
        <v>34</v>
      </c>
      <c r="H18" s="40">
        <v>4.0</v>
      </c>
      <c r="I18" s="40"/>
      <c r="J18" s="40"/>
      <c r="K18" s="40"/>
      <c r="L18" s="40"/>
      <c r="M18" s="40">
        <v>2.0</v>
      </c>
      <c r="N18" s="49">
        <f t="shared" si="5"/>
        <v>58</v>
      </c>
      <c r="O18" s="50">
        <v>42.0</v>
      </c>
      <c r="P18" s="51">
        <f t="shared" si="6"/>
        <v>100</v>
      </c>
      <c r="Q18" s="52">
        <f t="shared" si="7"/>
        <v>4</v>
      </c>
      <c r="R18" s="89" t="s">
        <v>46</v>
      </c>
      <c r="S18" s="54"/>
    </row>
    <row r="19">
      <c r="A19" s="57"/>
      <c r="B19" s="56"/>
      <c r="C19" s="40">
        <v>3.0</v>
      </c>
      <c r="D19" s="53" t="s">
        <v>113</v>
      </c>
      <c r="E19" s="97" t="s">
        <v>114</v>
      </c>
      <c r="F19" s="90"/>
      <c r="G19" s="91" t="s">
        <v>34</v>
      </c>
      <c r="H19" s="46">
        <v>3.0</v>
      </c>
      <c r="I19" s="46"/>
      <c r="J19" s="46"/>
      <c r="K19" s="46"/>
      <c r="L19" s="47"/>
      <c r="M19" s="40">
        <v>2.0</v>
      </c>
      <c r="N19" s="49">
        <f t="shared" si="5"/>
        <v>44</v>
      </c>
      <c r="O19" s="50">
        <v>56.0</v>
      </c>
      <c r="P19" s="51">
        <f t="shared" si="6"/>
        <v>100</v>
      </c>
      <c r="Q19" s="52">
        <f t="shared" si="7"/>
        <v>4</v>
      </c>
      <c r="R19" s="89" t="s">
        <v>46</v>
      </c>
      <c r="S19" s="54"/>
    </row>
    <row r="20">
      <c r="A20" s="57"/>
      <c r="B20" s="56"/>
      <c r="C20" s="40">
        <v>4.0</v>
      </c>
      <c r="D20" s="53" t="s">
        <v>115</v>
      </c>
      <c r="E20" s="97" t="s">
        <v>116</v>
      </c>
      <c r="F20" s="90"/>
      <c r="G20" s="91" t="s">
        <v>34</v>
      </c>
      <c r="H20" s="40">
        <v>2.0</v>
      </c>
      <c r="I20" s="40">
        <v>3.0</v>
      </c>
      <c r="J20" s="40"/>
      <c r="K20" s="40"/>
      <c r="L20" s="40"/>
      <c r="M20" s="40">
        <v>2.0</v>
      </c>
      <c r="N20" s="49">
        <f t="shared" si="5"/>
        <v>72</v>
      </c>
      <c r="O20" s="50">
        <v>78.0</v>
      </c>
      <c r="P20" s="51">
        <f t="shared" si="6"/>
        <v>150</v>
      </c>
      <c r="Q20" s="52">
        <f t="shared" si="7"/>
        <v>6</v>
      </c>
      <c r="R20" s="89" t="s">
        <v>77</v>
      </c>
      <c r="S20" s="54"/>
    </row>
    <row r="21" ht="15.75" customHeight="1">
      <c r="A21" s="57"/>
      <c r="B21" s="56"/>
      <c r="C21" s="40">
        <v>5.0</v>
      </c>
      <c r="D21" s="53" t="s">
        <v>117</v>
      </c>
      <c r="E21" s="97" t="s">
        <v>118</v>
      </c>
      <c r="F21" s="90"/>
      <c r="G21" s="91" t="s">
        <v>34</v>
      </c>
      <c r="H21" s="40">
        <v>2.0</v>
      </c>
      <c r="I21" s="40">
        <v>3.0</v>
      </c>
      <c r="J21" s="40"/>
      <c r="K21" s="40"/>
      <c r="L21" s="40"/>
      <c r="M21" s="40">
        <v>2.0</v>
      </c>
      <c r="N21" s="49">
        <f t="shared" si="5"/>
        <v>72</v>
      </c>
      <c r="O21" s="50">
        <v>78.0</v>
      </c>
      <c r="P21" s="51">
        <f t="shared" si="6"/>
        <v>150</v>
      </c>
      <c r="Q21" s="52">
        <f t="shared" si="7"/>
        <v>6</v>
      </c>
      <c r="R21" s="89" t="s">
        <v>77</v>
      </c>
      <c r="S21" s="54"/>
    </row>
    <row r="22" ht="15.75" customHeight="1">
      <c r="A22" s="57"/>
      <c r="B22" s="56"/>
      <c r="C22" s="40">
        <v>6.0</v>
      </c>
      <c r="D22" s="53" t="s">
        <v>119</v>
      </c>
      <c r="E22" s="97" t="s">
        <v>120</v>
      </c>
      <c r="F22" s="90"/>
      <c r="G22" s="91" t="s">
        <v>34</v>
      </c>
      <c r="H22" s="40">
        <v>2.0</v>
      </c>
      <c r="I22" s="40">
        <v>3.0</v>
      </c>
      <c r="J22" s="40"/>
      <c r="K22" s="40"/>
      <c r="L22" s="40"/>
      <c r="M22" s="40">
        <v>2.0</v>
      </c>
      <c r="N22" s="49">
        <f t="shared" si="5"/>
        <v>72</v>
      </c>
      <c r="O22" s="50">
        <v>78.0</v>
      </c>
      <c r="P22" s="51">
        <f t="shared" si="6"/>
        <v>150</v>
      </c>
      <c r="Q22" s="52">
        <f t="shared" si="7"/>
        <v>6</v>
      </c>
      <c r="R22" s="89" t="s">
        <v>46</v>
      </c>
      <c r="S22" s="54"/>
    </row>
    <row r="23" ht="15.75" customHeight="1">
      <c r="A23" s="57"/>
      <c r="B23" s="28"/>
      <c r="C23" s="70"/>
      <c r="D23" s="70"/>
      <c r="E23" s="70"/>
      <c r="F23" s="70"/>
      <c r="G23" s="70"/>
      <c r="H23" s="74">
        <f t="shared" ref="H23:Q23" si="8">SUM(H17:H22)</f>
        <v>15</v>
      </c>
      <c r="I23" s="74">
        <f t="shared" si="8"/>
        <v>9</v>
      </c>
      <c r="J23" s="74">
        <f t="shared" si="8"/>
        <v>0</v>
      </c>
      <c r="K23" s="74">
        <f t="shared" si="8"/>
        <v>4</v>
      </c>
      <c r="L23" s="74">
        <f t="shared" si="8"/>
        <v>0</v>
      </c>
      <c r="M23" s="74">
        <f t="shared" si="8"/>
        <v>12</v>
      </c>
      <c r="N23" s="74">
        <f t="shared" si="8"/>
        <v>404</v>
      </c>
      <c r="O23" s="74">
        <f t="shared" si="8"/>
        <v>346</v>
      </c>
      <c r="P23" s="72">
        <f t="shared" si="8"/>
        <v>750</v>
      </c>
      <c r="Q23" s="73">
        <f t="shared" si="8"/>
        <v>30</v>
      </c>
      <c r="R23" s="74"/>
      <c r="S23" s="178"/>
    </row>
    <row r="24" ht="15.75" customHeight="1">
      <c r="A24" s="98"/>
      <c r="B24" s="179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8"/>
      <c r="S24" s="77"/>
    </row>
    <row r="25" ht="15.75" customHeight="1">
      <c r="A25" s="161" t="s">
        <v>8</v>
      </c>
      <c r="B25" s="162" t="s">
        <v>9</v>
      </c>
      <c r="C25" s="162" t="s">
        <v>10</v>
      </c>
      <c r="D25" s="162" t="s">
        <v>92</v>
      </c>
      <c r="E25" s="163" t="s">
        <v>93</v>
      </c>
      <c r="F25" s="164" t="s">
        <v>13</v>
      </c>
      <c r="G25" s="165" t="s">
        <v>14</v>
      </c>
      <c r="H25" s="26" t="s">
        <v>15</v>
      </c>
      <c r="I25" s="27"/>
      <c r="J25" s="27"/>
      <c r="K25" s="27"/>
      <c r="L25" s="28"/>
      <c r="M25" s="30" t="s">
        <v>16</v>
      </c>
      <c r="N25" s="31" t="s">
        <v>17</v>
      </c>
      <c r="O25" s="31" t="s">
        <v>18</v>
      </c>
      <c r="P25" s="31" t="s">
        <v>19</v>
      </c>
      <c r="Q25" s="32" t="s">
        <v>20</v>
      </c>
      <c r="R25" s="166" t="s">
        <v>94</v>
      </c>
      <c r="S25" s="167" t="s">
        <v>95</v>
      </c>
    </row>
    <row r="26" ht="15.75" customHeight="1">
      <c r="A26" s="98"/>
      <c r="B26" s="28"/>
      <c r="C26" s="28"/>
      <c r="D26" s="28"/>
      <c r="E26" s="28"/>
      <c r="F26" s="28"/>
      <c r="G26" s="28"/>
      <c r="H26" s="29" t="s">
        <v>23</v>
      </c>
      <c r="I26" s="36" t="s">
        <v>24</v>
      </c>
      <c r="J26" s="36" t="s">
        <v>25</v>
      </c>
      <c r="K26" s="168" t="s">
        <v>96</v>
      </c>
      <c r="L26" s="168" t="s">
        <v>97</v>
      </c>
      <c r="M26" s="28"/>
      <c r="N26" s="31" t="s">
        <v>29</v>
      </c>
      <c r="O26" s="31" t="s">
        <v>29</v>
      </c>
      <c r="P26" s="31" t="s">
        <v>29</v>
      </c>
      <c r="Q26" s="28"/>
      <c r="R26" s="28"/>
    </row>
    <row r="27" ht="15.75" customHeight="1">
      <c r="A27" s="169" t="s">
        <v>52</v>
      </c>
      <c r="B27" s="170" t="s">
        <v>53</v>
      </c>
      <c r="C27" s="40">
        <v>1.0</v>
      </c>
      <c r="D27" s="53" t="s">
        <v>119</v>
      </c>
      <c r="E27" s="97" t="s">
        <v>121</v>
      </c>
      <c r="F27" s="97"/>
      <c r="G27" s="101" t="s">
        <v>34</v>
      </c>
      <c r="H27" s="102">
        <v>2.0</v>
      </c>
      <c r="I27" s="103">
        <v>3.0</v>
      </c>
      <c r="J27" s="103"/>
      <c r="K27" s="103"/>
      <c r="L27" s="104"/>
      <c r="M27" s="105">
        <v>4.0</v>
      </c>
      <c r="N27" s="49">
        <f t="shared" ref="N27:N32" si="9">SUM(H27:L27)*14+M27</f>
        <v>74</v>
      </c>
      <c r="O27" s="50">
        <v>51.0</v>
      </c>
      <c r="P27" s="51">
        <f t="shared" ref="P27:P32" si="10">N27+O27</f>
        <v>125</v>
      </c>
      <c r="Q27" s="52">
        <f t="shared" ref="Q27:Q32" si="11">P27/25</f>
        <v>5</v>
      </c>
      <c r="R27" s="106" t="s">
        <v>46</v>
      </c>
      <c r="S27" s="96"/>
    </row>
    <row r="28" ht="15.75" customHeight="1">
      <c r="A28" s="57"/>
      <c r="B28" s="56"/>
      <c r="C28" s="40">
        <v>2.0</v>
      </c>
      <c r="D28" s="53" t="s">
        <v>122</v>
      </c>
      <c r="E28" s="97" t="s">
        <v>123</v>
      </c>
      <c r="F28" s="97"/>
      <c r="G28" s="101" t="s">
        <v>34</v>
      </c>
      <c r="H28" s="46">
        <v>2.0</v>
      </c>
      <c r="I28" s="46">
        <v>3.0</v>
      </c>
      <c r="J28" s="46"/>
      <c r="K28" s="46"/>
      <c r="L28" s="47"/>
      <c r="M28" s="105">
        <v>4.0</v>
      </c>
      <c r="N28" s="49">
        <f t="shared" si="9"/>
        <v>74</v>
      </c>
      <c r="O28" s="50">
        <v>51.0</v>
      </c>
      <c r="P28" s="51">
        <f t="shared" si="10"/>
        <v>125</v>
      </c>
      <c r="Q28" s="52">
        <f t="shared" si="11"/>
        <v>5</v>
      </c>
      <c r="R28" s="109" t="s">
        <v>46</v>
      </c>
      <c r="S28" s="54"/>
    </row>
    <row r="29" ht="15.75" customHeight="1">
      <c r="A29" s="57"/>
      <c r="B29" s="56"/>
      <c r="C29" s="40">
        <v>3.0</v>
      </c>
      <c r="D29" s="53" t="s">
        <v>124</v>
      </c>
      <c r="E29" s="97" t="s">
        <v>125</v>
      </c>
      <c r="F29" s="97"/>
      <c r="G29" s="101" t="s">
        <v>34</v>
      </c>
      <c r="H29" s="46">
        <v>3.0</v>
      </c>
      <c r="I29" s="107">
        <v>3.0</v>
      </c>
      <c r="J29" s="107"/>
      <c r="K29" s="107"/>
      <c r="L29" s="108"/>
      <c r="M29" s="105">
        <v>4.0</v>
      </c>
      <c r="N29" s="49">
        <f t="shared" si="9"/>
        <v>88</v>
      </c>
      <c r="O29" s="50">
        <v>37.0</v>
      </c>
      <c r="P29" s="51">
        <f t="shared" si="10"/>
        <v>125</v>
      </c>
      <c r="Q29" s="52">
        <f t="shared" si="11"/>
        <v>5</v>
      </c>
      <c r="R29" s="109" t="s">
        <v>46</v>
      </c>
      <c r="S29" s="54"/>
    </row>
    <row r="30" ht="15.75" customHeight="1">
      <c r="A30" s="57"/>
      <c r="B30" s="56"/>
      <c r="C30" s="40">
        <v>4.0</v>
      </c>
      <c r="D30" s="53" t="s">
        <v>126</v>
      </c>
      <c r="E30" s="97" t="s">
        <v>127</v>
      </c>
      <c r="F30" s="97"/>
      <c r="G30" s="101" t="s">
        <v>34</v>
      </c>
      <c r="H30" s="46">
        <v>4.0</v>
      </c>
      <c r="I30" s="46">
        <v>3.0</v>
      </c>
      <c r="J30" s="46"/>
      <c r="K30" s="46"/>
      <c r="L30" s="46"/>
      <c r="M30" s="105">
        <v>4.0</v>
      </c>
      <c r="N30" s="49">
        <f t="shared" si="9"/>
        <v>102</v>
      </c>
      <c r="O30" s="50">
        <v>98.0</v>
      </c>
      <c r="P30" s="51">
        <f t="shared" si="10"/>
        <v>200</v>
      </c>
      <c r="Q30" s="52">
        <f t="shared" si="11"/>
        <v>8</v>
      </c>
      <c r="R30" s="109" t="s">
        <v>46</v>
      </c>
      <c r="S30" s="54"/>
    </row>
    <row r="31" ht="15.75" customHeight="1">
      <c r="A31" s="57"/>
      <c r="B31" s="56"/>
      <c r="C31" s="40">
        <v>5.0</v>
      </c>
      <c r="D31" s="53" t="s">
        <v>128</v>
      </c>
      <c r="E31" s="97" t="s">
        <v>129</v>
      </c>
      <c r="F31" s="97"/>
      <c r="G31" s="101" t="s">
        <v>34</v>
      </c>
      <c r="H31" s="46">
        <v>2.0</v>
      </c>
      <c r="I31" s="46">
        <v>3.0</v>
      </c>
      <c r="J31" s="115"/>
      <c r="K31" s="115"/>
      <c r="L31" s="47"/>
      <c r="M31" s="105">
        <v>4.0</v>
      </c>
      <c r="N31" s="49">
        <f t="shared" si="9"/>
        <v>74</v>
      </c>
      <c r="O31" s="50">
        <v>26.0</v>
      </c>
      <c r="P31" s="51">
        <f t="shared" si="10"/>
        <v>100</v>
      </c>
      <c r="Q31" s="52">
        <f t="shared" si="11"/>
        <v>4</v>
      </c>
      <c r="R31" s="109" t="s">
        <v>77</v>
      </c>
      <c r="S31" s="54"/>
    </row>
    <row r="32" ht="15.75" customHeight="1">
      <c r="A32" s="57"/>
      <c r="B32" s="56"/>
      <c r="C32" s="40">
        <v>6.0</v>
      </c>
      <c r="D32" s="53" t="s">
        <v>130</v>
      </c>
      <c r="E32" s="97" t="s">
        <v>131</v>
      </c>
      <c r="F32" s="97"/>
      <c r="G32" s="101" t="s">
        <v>34</v>
      </c>
      <c r="H32" s="46">
        <v>2.0</v>
      </c>
      <c r="I32" s="46"/>
      <c r="J32" s="46"/>
      <c r="K32" s="46"/>
      <c r="L32" s="47"/>
      <c r="M32" s="105">
        <v>2.0</v>
      </c>
      <c r="N32" s="49">
        <f t="shared" si="9"/>
        <v>30</v>
      </c>
      <c r="O32" s="50">
        <v>45.0</v>
      </c>
      <c r="P32" s="51">
        <f t="shared" si="10"/>
        <v>75</v>
      </c>
      <c r="Q32" s="52">
        <f t="shared" si="11"/>
        <v>3</v>
      </c>
      <c r="R32" s="109" t="s">
        <v>77</v>
      </c>
      <c r="S32" s="46"/>
    </row>
    <row r="33" ht="15.75" customHeight="1">
      <c r="A33" s="57"/>
      <c r="B33" s="28"/>
      <c r="C33" s="70"/>
      <c r="D33" s="70"/>
      <c r="E33" s="70"/>
      <c r="F33" s="70"/>
      <c r="G33" s="70"/>
      <c r="H33" s="74">
        <f t="shared" ref="H33:Q33" si="12">SUM(H27:H32)</f>
        <v>15</v>
      </c>
      <c r="I33" s="74">
        <f t="shared" si="12"/>
        <v>15</v>
      </c>
      <c r="J33" s="74">
        <f t="shared" si="12"/>
        <v>0</v>
      </c>
      <c r="K33" s="74">
        <f t="shared" si="12"/>
        <v>0</v>
      </c>
      <c r="L33" s="74">
        <f t="shared" si="12"/>
        <v>0</v>
      </c>
      <c r="M33" s="74">
        <f t="shared" si="12"/>
        <v>22</v>
      </c>
      <c r="N33" s="74">
        <f t="shared" si="12"/>
        <v>442</v>
      </c>
      <c r="O33" s="74">
        <f t="shared" si="12"/>
        <v>308</v>
      </c>
      <c r="P33" s="72">
        <f t="shared" si="12"/>
        <v>750</v>
      </c>
      <c r="Q33" s="73">
        <f t="shared" si="12"/>
        <v>30</v>
      </c>
      <c r="R33" s="74"/>
      <c r="S33" s="178"/>
    </row>
    <row r="34" ht="15.75" customHeight="1">
      <c r="A34" s="57"/>
      <c r="B34" s="179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8"/>
      <c r="S34" s="110"/>
    </row>
    <row r="35" ht="15.75" customHeight="1">
      <c r="A35" s="57"/>
      <c r="B35" s="162" t="s">
        <v>9</v>
      </c>
      <c r="C35" s="162" t="s">
        <v>10</v>
      </c>
      <c r="D35" s="162" t="s">
        <v>92</v>
      </c>
      <c r="E35" s="163" t="s">
        <v>93</v>
      </c>
      <c r="F35" s="164" t="s">
        <v>13</v>
      </c>
      <c r="G35" s="165" t="s">
        <v>14</v>
      </c>
      <c r="H35" s="26" t="s">
        <v>15</v>
      </c>
      <c r="I35" s="27"/>
      <c r="J35" s="27"/>
      <c r="K35" s="27"/>
      <c r="L35" s="28"/>
      <c r="M35" s="30" t="s">
        <v>16</v>
      </c>
      <c r="N35" s="31" t="s">
        <v>17</v>
      </c>
      <c r="O35" s="31" t="s">
        <v>18</v>
      </c>
      <c r="P35" s="31" t="s">
        <v>19</v>
      </c>
      <c r="Q35" s="32" t="s">
        <v>20</v>
      </c>
      <c r="R35" s="166" t="s">
        <v>94</v>
      </c>
      <c r="S35" s="167" t="s">
        <v>95</v>
      </c>
    </row>
    <row r="36" ht="15.75" customHeight="1">
      <c r="A36" s="57"/>
      <c r="B36" s="28"/>
      <c r="C36" s="28"/>
      <c r="D36" s="28"/>
      <c r="E36" s="28"/>
      <c r="F36" s="28"/>
      <c r="G36" s="28"/>
      <c r="H36" s="29" t="s">
        <v>23</v>
      </c>
      <c r="I36" s="36" t="s">
        <v>24</v>
      </c>
      <c r="J36" s="168"/>
      <c r="K36" s="168" t="s">
        <v>96</v>
      </c>
      <c r="L36" s="168" t="s">
        <v>97</v>
      </c>
      <c r="M36" s="28"/>
      <c r="N36" s="31" t="s">
        <v>29</v>
      </c>
      <c r="O36" s="31" t="s">
        <v>29</v>
      </c>
      <c r="P36" s="31" t="s">
        <v>29</v>
      </c>
      <c r="Q36" s="28"/>
      <c r="R36" s="28"/>
    </row>
    <row r="37" ht="15.75" customHeight="1">
      <c r="A37" s="57"/>
      <c r="B37" s="170" t="s">
        <v>54</v>
      </c>
      <c r="C37" s="40">
        <v>1.0</v>
      </c>
      <c r="D37" s="53" t="s">
        <v>130</v>
      </c>
      <c r="E37" s="97" t="s">
        <v>132</v>
      </c>
      <c r="F37" s="97"/>
      <c r="G37" s="101" t="s">
        <v>34</v>
      </c>
      <c r="H37" s="102">
        <v>2.0</v>
      </c>
      <c r="I37" s="103">
        <v>3.0</v>
      </c>
      <c r="J37" s="103"/>
      <c r="K37" s="103"/>
      <c r="L37" s="105"/>
      <c r="M37" s="105">
        <v>4.0</v>
      </c>
      <c r="N37" s="49">
        <f t="shared" ref="N37:N42" si="13">SUM(H37:L37)*14+M37</f>
        <v>74</v>
      </c>
      <c r="O37" s="50">
        <v>76.0</v>
      </c>
      <c r="P37" s="51">
        <f t="shared" ref="P37:P42" si="14">N37+O37</f>
        <v>150</v>
      </c>
      <c r="Q37" s="52">
        <f t="shared" ref="Q37:Q42" si="15">P37/25</f>
        <v>6</v>
      </c>
      <c r="R37" s="106" t="s">
        <v>46</v>
      </c>
      <c r="S37" s="69" t="s">
        <v>133</v>
      </c>
    </row>
    <row r="38" ht="15.75" customHeight="1">
      <c r="A38" s="57"/>
      <c r="B38" s="56"/>
      <c r="C38" s="40">
        <v>2.0</v>
      </c>
      <c r="D38" s="53" t="s">
        <v>134</v>
      </c>
      <c r="E38" s="97" t="s">
        <v>135</v>
      </c>
      <c r="F38" s="97"/>
      <c r="G38" s="101" t="s">
        <v>34</v>
      </c>
      <c r="H38" s="46">
        <v>3.0</v>
      </c>
      <c r="I38" s="46"/>
      <c r="J38" s="46"/>
      <c r="K38" s="46"/>
      <c r="L38" s="113"/>
      <c r="M38" s="105">
        <v>2.0</v>
      </c>
      <c r="N38" s="49">
        <f t="shared" si="13"/>
        <v>44</v>
      </c>
      <c r="O38" s="50">
        <v>56.0</v>
      </c>
      <c r="P38" s="51">
        <f t="shared" si="14"/>
        <v>100</v>
      </c>
      <c r="Q38" s="52">
        <f t="shared" si="15"/>
        <v>4</v>
      </c>
      <c r="R38" s="109" t="s">
        <v>46</v>
      </c>
      <c r="S38" s="96"/>
    </row>
    <row r="39" ht="15.75" customHeight="1">
      <c r="A39" s="57"/>
      <c r="B39" s="56"/>
      <c r="C39" s="40">
        <v>3.0</v>
      </c>
      <c r="D39" s="53" t="s">
        <v>136</v>
      </c>
      <c r="E39" s="97" t="s">
        <v>137</v>
      </c>
      <c r="F39" s="97"/>
      <c r="G39" s="101" t="s">
        <v>34</v>
      </c>
      <c r="H39" s="46">
        <v>2.0</v>
      </c>
      <c r="I39" s="46">
        <v>3.0</v>
      </c>
      <c r="J39" s="46"/>
      <c r="K39" s="46"/>
      <c r="L39" s="46"/>
      <c r="M39" s="105">
        <v>4.0</v>
      </c>
      <c r="N39" s="49">
        <f t="shared" si="13"/>
        <v>74</v>
      </c>
      <c r="O39" s="50">
        <v>76.0</v>
      </c>
      <c r="P39" s="51">
        <f t="shared" si="14"/>
        <v>150</v>
      </c>
      <c r="Q39" s="52">
        <f t="shared" si="15"/>
        <v>6</v>
      </c>
      <c r="R39" s="109" t="s">
        <v>77</v>
      </c>
      <c r="S39" s="96"/>
    </row>
    <row r="40" ht="15.75" customHeight="1">
      <c r="A40" s="57"/>
      <c r="B40" s="56"/>
      <c r="C40" s="40">
        <v>4.0</v>
      </c>
      <c r="D40" s="53" t="s">
        <v>138</v>
      </c>
      <c r="E40" s="97" t="s">
        <v>139</v>
      </c>
      <c r="F40" s="97"/>
      <c r="G40" s="101" t="s">
        <v>34</v>
      </c>
      <c r="H40" s="40">
        <v>4.0</v>
      </c>
      <c r="I40" s="40">
        <v>4.0</v>
      </c>
      <c r="J40" s="40"/>
      <c r="K40" s="40"/>
      <c r="L40" s="40"/>
      <c r="M40" s="105">
        <v>4.0</v>
      </c>
      <c r="N40" s="49">
        <f t="shared" si="13"/>
        <v>116</v>
      </c>
      <c r="O40" s="50">
        <v>84.0</v>
      </c>
      <c r="P40" s="51">
        <f t="shared" si="14"/>
        <v>200</v>
      </c>
      <c r="Q40" s="52">
        <f t="shared" si="15"/>
        <v>8</v>
      </c>
      <c r="R40" s="109" t="s">
        <v>77</v>
      </c>
      <c r="S40" s="180"/>
    </row>
    <row r="41" ht="15.75" customHeight="1">
      <c r="A41" s="57"/>
      <c r="B41" s="56"/>
      <c r="C41" s="40">
        <v>5.0</v>
      </c>
      <c r="D41" s="53" t="s">
        <v>140</v>
      </c>
      <c r="E41" s="97" t="s">
        <v>141</v>
      </c>
      <c r="F41" s="97"/>
      <c r="G41" s="101" t="s">
        <v>34</v>
      </c>
      <c r="H41" s="46">
        <v>2.0</v>
      </c>
      <c r="I41" s="46">
        <v>3.0</v>
      </c>
      <c r="J41" s="181"/>
      <c r="K41" s="181"/>
      <c r="L41" s="46"/>
      <c r="M41" s="105">
        <v>4.0</v>
      </c>
      <c r="N41" s="49">
        <f t="shared" si="13"/>
        <v>74</v>
      </c>
      <c r="O41" s="50">
        <v>26.0</v>
      </c>
      <c r="P41" s="51">
        <f t="shared" si="14"/>
        <v>100</v>
      </c>
      <c r="Q41" s="52">
        <f t="shared" si="15"/>
        <v>4</v>
      </c>
      <c r="R41" s="109" t="s">
        <v>77</v>
      </c>
      <c r="S41" s="96"/>
    </row>
    <row r="42" ht="15.75" customHeight="1">
      <c r="A42" s="57"/>
      <c r="B42" s="56"/>
      <c r="C42" s="40">
        <v>6.0</v>
      </c>
      <c r="D42" s="53" t="s">
        <v>142</v>
      </c>
      <c r="E42" s="97" t="s">
        <v>143</v>
      </c>
      <c r="F42" s="97"/>
      <c r="G42" s="101" t="s">
        <v>34</v>
      </c>
      <c r="H42" s="46">
        <v>2.0</v>
      </c>
      <c r="I42" s="47"/>
      <c r="J42" s="46"/>
      <c r="K42" s="46"/>
      <c r="L42" s="47"/>
      <c r="M42" s="46">
        <v>2.0</v>
      </c>
      <c r="N42" s="49">
        <f t="shared" si="13"/>
        <v>30</v>
      </c>
      <c r="O42" s="50">
        <v>20.0</v>
      </c>
      <c r="P42" s="51">
        <f t="shared" si="14"/>
        <v>50</v>
      </c>
      <c r="Q42" s="52">
        <f t="shared" si="15"/>
        <v>2</v>
      </c>
      <c r="R42" s="109" t="s">
        <v>77</v>
      </c>
      <c r="S42" s="96"/>
    </row>
    <row r="43" ht="15.75" customHeight="1">
      <c r="A43" s="57"/>
      <c r="B43" s="28"/>
      <c r="C43" s="70"/>
      <c r="D43" s="70"/>
      <c r="E43" s="70"/>
      <c r="F43" s="70"/>
      <c r="G43" s="70"/>
      <c r="H43" s="74">
        <f t="shared" ref="H43:Q43" si="16">SUM(H37:H42)</f>
        <v>15</v>
      </c>
      <c r="I43" s="74">
        <f t="shared" si="16"/>
        <v>13</v>
      </c>
      <c r="J43" s="74">
        <f t="shared" si="16"/>
        <v>0</v>
      </c>
      <c r="K43" s="74">
        <f t="shared" si="16"/>
        <v>0</v>
      </c>
      <c r="L43" s="74">
        <f t="shared" si="16"/>
        <v>0</v>
      </c>
      <c r="M43" s="74">
        <f t="shared" si="16"/>
        <v>20</v>
      </c>
      <c r="N43" s="74">
        <f t="shared" si="16"/>
        <v>412</v>
      </c>
      <c r="O43" s="74">
        <f t="shared" si="16"/>
        <v>338</v>
      </c>
      <c r="P43" s="72">
        <f t="shared" si="16"/>
        <v>750</v>
      </c>
      <c r="Q43" s="73">
        <f t="shared" si="16"/>
        <v>30</v>
      </c>
      <c r="R43" s="74"/>
      <c r="S43" s="178"/>
    </row>
    <row r="44" ht="15.75" customHeight="1">
      <c r="A44" s="98"/>
      <c r="B44" s="179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8"/>
      <c r="S44" s="77"/>
    </row>
    <row r="45" ht="15.75" customHeight="1">
      <c r="A45" s="161" t="s">
        <v>8</v>
      </c>
      <c r="B45" s="162" t="s">
        <v>9</v>
      </c>
      <c r="C45" s="162" t="s">
        <v>10</v>
      </c>
      <c r="D45" s="162" t="s">
        <v>92</v>
      </c>
      <c r="E45" s="163" t="s">
        <v>93</v>
      </c>
      <c r="F45" s="164" t="s">
        <v>13</v>
      </c>
      <c r="G45" s="165" t="s">
        <v>14</v>
      </c>
      <c r="H45" s="26" t="s">
        <v>15</v>
      </c>
      <c r="I45" s="27"/>
      <c r="J45" s="27"/>
      <c r="K45" s="27"/>
      <c r="L45" s="28"/>
      <c r="M45" s="30" t="s">
        <v>16</v>
      </c>
      <c r="N45" s="31" t="s">
        <v>17</v>
      </c>
      <c r="O45" s="31" t="s">
        <v>18</v>
      </c>
      <c r="P45" s="31" t="s">
        <v>19</v>
      </c>
      <c r="Q45" s="32" t="s">
        <v>20</v>
      </c>
      <c r="R45" s="166" t="s">
        <v>94</v>
      </c>
      <c r="S45" s="167" t="s">
        <v>95</v>
      </c>
    </row>
    <row r="46" ht="15.75" customHeight="1">
      <c r="A46" s="98"/>
      <c r="B46" s="28"/>
      <c r="C46" s="28"/>
      <c r="D46" s="28"/>
      <c r="E46" s="28"/>
      <c r="F46" s="28"/>
      <c r="G46" s="28"/>
      <c r="H46" s="29" t="s">
        <v>23</v>
      </c>
      <c r="I46" s="36" t="s">
        <v>24</v>
      </c>
      <c r="J46" s="36" t="s">
        <v>25</v>
      </c>
      <c r="K46" s="168" t="s">
        <v>96</v>
      </c>
      <c r="L46" s="168" t="s">
        <v>97</v>
      </c>
      <c r="M46" s="28"/>
      <c r="N46" s="31" t="s">
        <v>29</v>
      </c>
      <c r="O46" s="31" t="s">
        <v>29</v>
      </c>
      <c r="P46" s="31" t="s">
        <v>29</v>
      </c>
      <c r="Q46" s="28"/>
      <c r="R46" s="28"/>
    </row>
    <row r="47" ht="15.75" customHeight="1">
      <c r="A47" s="169" t="s">
        <v>55</v>
      </c>
      <c r="B47" s="170" t="s">
        <v>56</v>
      </c>
      <c r="C47" s="40">
        <v>1.0</v>
      </c>
      <c r="D47" s="53" t="s">
        <v>142</v>
      </c>
      <c r="E47" s="97" t="s">
        <v>144</v>
      </c>
      <c r="F47" s="97"/>
      <c r="G47" s="101" t="s">
        <v>34</v>
      </c>
      <c r="H47" s="102">
        <v>2.0</v>
      </c>
      <c r="I47" s="103">
        <v>3.0</v>
      </c>
      <c r="J47" s="103"/>
      <c r="K47" s="103"/>
      <c r="L47" s="104"/>
      <c r="M47" s="105">
        <v>4.0</v>
      </c>
      <c r="N47" s="49">
        <f t="shared" ref="N47:N52" si="17">SUM(H47:L47)*14+M47</f>
        <v>74</v>
      </c>
      <c r="O47" s="50">
        <v>51.0</v>
      </c>
      <c r="P47" s="51">
        <f t="shared" ref="P47:P52" si="18">N47+O47</f>
        <v>125</v>
      </c>
      <c r="Q47" s="52">
        <f t="shared" ref="Q47:Q52" si="19">P47/25</f>
        <v>5</v>
      </c>
      <c r="R47" s="106" t="s">
        <v>46</v>
      </c>
      <c r="S47" s="69" t="s">
        <v>145</v>
      </c>
    </row>
    <row r="48" ht="15.75" customHeight="1">
      <c r="A48" s="57"/>
      <c r="B48" s="56"/>
      <c r="C48" s="40">
        <v>2.0</v>
      </c>
      <c r="D48" s="53" t="s">
        <v>146</v>
      </c>
      <c r="E48" s="97" t="s">
        <v>147</v>
      </c>
      <c r="F48" s="97"/>
      <c r="G48" s="101" t="s">
        <v>34</v>
      </c>
      <c r="H48" s="46">
        <v>2.0</v>
      </c>
      <c r="I48" s="46">
        <v>3.0</v>
      </c>
      <c r="J48" s="46"/>
      <c r="K48" s="46"/>
      <c r="L48" s="117"/>
      <c r="M48" s="105">
        <v>4.0</v>
      </c>
      <c r="N48" s="49">
        <f t="shared" si="17"/>
        <v>74</v>
      </c>
      <c r="O48" s="50">
        <v>51.0</v>
      </c>
      <c r="P48" s="51">
        <f t="shared" si="18"/>
        <v>125</v>
      </c>
      <c r="Q48" s="52">
        <f t="shared" si="19"/>
        <v>5</v>
      </c>
      <c r="R48" s="109" t="s">
        <v>46</v>
      </c>
      <c r="S48" s="96"/>
    </row>
    <row r="49" ht="15.75" customHeight="1">
      <c r="A49" s="57"/>
      <c r="B49" s="56"/>
      <c r="C49" s="40">
        <v>3.0</v>
      </c>
      <c r="D49" s="53" t="s">
        <v>148</v>
      </c>
      <c r="E49" s="97" t="s">
        <v>149</v>
      </c>
      <c r="F49" s="97"/>
      <c r="G49" s="101" t="s">
        <v>34</v>
      </c>
      <c r="H49" s="46">
        <v>3.0</v>
      </c>
      <c r="I49" s="46">
        <v>3.0</v>
      </c>
      <c r="J49" s="46"/>
      <c r="K49" s="46"/>
      <c r="L49" s="47"/>
      <c r="M49" s="105">
        <v>4.0</v>
      </c>
      <c r="N49" s="49">
        <f t="shared" si="17"/>
        <v>88</v>
      </c>
      <c r="O49" s="50">
        <v>62.0</v>
      </c>
      <c r="P49" s="51">
        <f t="shared" si="18"/>
        <v>150</v>
      </c>
      <c r="Q49" s="52">
        <f t="shared" si="19"/>
        <v>6</v>
      </c>
      <c r="R49" s="109" t="s">
        <v>46</v>
      </c>
      <c r="S49" s="96"/>
    </row>
    <row r="50" ht="15.75" customHeight="1">
      <c r="A50" s="57"/>
      <c r="B50" s="56"/>
      <c r="C50" s="40">
        <v>4.0</v>
      </c>
      <c r="D50" s="53" t="s">
        <v>150</v>
      </c>
      <c r="E50" s="97" t="s">
        <v>151</v>
      </c>
      <c r="F50" s="97"/>
      <c r="G50" s="101" t="s">
        <v>34</v>
      </c>
      <c r="H50" s="46">
        <v>3.0</v>
      </c>
      <c r="I50" s="46"/>
      <c r="J50" s="46"/>
      <c r="K50" s="46"/>
      <c r="L50" s="47"/>
      <c r="M50" s="105">
        <v>2.0</v>
      </c>
      <c r="N50" s="49">
        <f t="shared" si="17"/>
        <v>44</v>
      </c>
      <c r="O50" s="50">
        <v>56.0</v>
      </c>
      <c r="P50" s="51">
        <f t="shared" si="18"/>
        <v>100</v>
      </c>
      <c r="Q50" s="52">
        <f t="shared" si="19"/>
        <v>4</v>
      </c>
      <c r="R50" s="109" t="s">
        <v>46</v>
      </c>
      <c r="S50" s="96"/>
    </row>
    <row r="51" ht="15.75" customHeight="1">
      <c r="A51" s="57"/>
      <c r="B51" s="56"/>
      <c r="C51" s="40">
        <v>5.0</v>
      </c>
      <c r="D51" s="53" t="s">
        <v>152</v>
      </c>
      <c r="E51" s="97" t="s">
        <v>153</v>
      </c>
      <c r="F51" s="97"/>
      <c r="G51" s="101" t="s">
        <v>34</v>
      </c>
      <c r="H51" s="46">
        <v>2.0</v>
      </c>
      <c r="I51" s="46">
        <v>3.0</v>
      </c>
      <c r="J51" s="46"/>
      <c r="K51" s="46"/>
      <c r="L51" s="47"/>
      <c r="M51" s="105">
        <v>4.0</v>
      </c>
      <c r="N51" s="49">
        <f t="shared" si="17"/>
        <v>74</v>
      </c>
      <c r="O51" s="50">
        <v>26.0</v>
      </c>
      <c r="P51" s="51">
        <f t="shared" si="18"/>
        <v>100</v>
      </c>
      <c r="Q51" s="52">
        <f t="shared" si="19"/>
        <v>4</v>
      </c>
      <c r="R51" s="109" t="s">
        <v>77</v>
      </c>
      <c r="S51" s="96"/>
    </row>
    <row r="52" ht="15.75" customHeight="1">
      <c r="A52" s="57"/>
      <c r="B52" s="56"/>
      <c r="C52" s="40">
        <v>6.0</v>
      </c>
      <c r="D52" s="53" t="s">
        <v>154</v>
      </c>
      <c r="E52" s="97" t="s">
        <v>155</v>
      </c>
      <c r="F52" s="97"/>
      <c r="G52" s="101" t="s">
        <v>34</v>
      </c>
      <c r="H52" s="46">
        <v>3.0</v>
      </c>
      <c r="I52" s="46">
        <v>3.0</v>
      </c>
      <c r="J52" s="182"/>
      <c r="K52" s="182"/>
      <c r="L52" s="47"/>
      <c r="M52" s="105">
        <v>4.0</v>
      </c>
      <c r="N52" s="49">
        <f t="shared" si="17"/>
        <v>88</v>
      </c>
      <c r="O52" s="50">
        <v>62.0</v>
      </c>
      <c r="P52" s="51">
        <f t="shared" si="18"/>
        <v>150</v>
      </c>
      <c r="Q52" s="52">
        <f t="shared" si="19"/>
        <v>6</v>
      </c>
      <c r="R52" s="109" t="s">
        <v>77</v>
      </c>
      <c r="S52" s="96"/>
    </row>
    <row r="53" ht="15.75" customHeight="1">
      <c r="A53" s="57"/>
      <c r="B53" s="28"/>
      <c r="C53" s="70"/>
      <c r="D53" s="70"/>
      <c r="E53" s="70"/>
      <c r="F53" s="70"/>
      <c r="G53" s="70"/>
      <c r="H53" s="74">
        <f t="shared" ref="H53:Q53" si="20">SUM(H47:H52)</f>
        <v>15</v>
      </c>
      <c r="I53" s="74">
        <f t="shared" si="20"/>
        <v>15</v>
      </c>
      <c r="J53" s="74">
        <f t="shared" si="20"/>
        <v>0</v>
      </c>
      <c r="K53" s="74">
        <f t="shared" si="20"/>
        <v>0</v>
      </c>
      <c r="L53" s="74">
        <f t="shared" si="20"/>
        <v>0</v>
      </c>
      <c r="M53" s="72">
        <f t="shared" si="20"/>
        <v>22</v>
      </c>
      <c r="N53" s="72">
        <f t="shared" si="20"/>
        <v>442</v>
      </c>
      <c r="O53" s="72">
        <f t="shared" si="20"/>
        <v>308</v>
      </c>
      <c r="P53" s="72">
        <f t="shared" si="20"/>
        <v>750</v>
      </c>
      <c r="Q53" s="73">
        <f t="shared" si="20"/>
        <v>30</v>
      </c>
      <c r="R53" s="72"/>
      <c r="S53" s="72"/>
    </row>
    <row r="54" ht="15.75" customHeight="1">
      <c r="A54" s="57"/>
      <c r="B54" s="179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8"/>
      <c r="S54" s="110"/>
    </row>
    <row r="55" ht="15.75" customHeight="1">
      <c r="A55" s="57"/>
      <c r="B55" s="162" t="s">
        <v>9</v>
      </c>
      <c r="C55" s="162" t="s">
        <v>10</v>
      </c>
      <c r="D55" s="162" t="s">
        <v>92</v>
      </c>
      <c r="E55" s="163" t="s">
        <v>93</v>
      </c>
      <c r="F55" s="164" t="s">
        <v>13</v>
      </c>
      <c r="G55" s="165" t="s">
        <v>14</v>
      </c>
      <c r="H55" s="26" t="s">
        <v>15</v>
      </c>
      <c r="I55" s="27"/>
      <c r="J55" s="27"/>
      <c r="K55" s="27"/>
      <c r="L55" s="28"/>
      <c r="M55" s="30" t="s">
        <v>16</v>
      </c>
      <c r="N55" s="31" t="s">
        <v>17</v>
      </c>
      <c r="O55" s="31" t="s">
        <v>18</v>
      </c>
      <c r="P55" s="31" t="s">
        <v>19</v>
      </c>
      <c r="Q55" s="32" t="s">
        <v>20</v>
      </c>
      <c r="R55" s="166" t="s">
        <v>94</v>
      </c>
      <c r="S55" s="167" t="s">
        <v>95</v>
      </c>
    </row>
    <row r="56" ht="15.75" customHeight="1">
      <c r="A56" s="57"/>
      <c r="B56" s="28"/>
      <c r="C56" s="28"/>
      <c r="D56" s="28"/>
      <c r="E56" s="28"/>
      <c r="F56" s="28"/>
      <c r="G56" s="28"/>
      <c r="H56" s="29" t="s">
        <v>23</v>
      </c>
      <c r="I56" s="36" t="s">
        <v>24</v>
      </c>
      <c r="J56" s="36" t="s">
        <v>25</v>
      </c>
      <c r="K56" s="168" t="s">
        <v>96</v>
      </c>
      <c r="L56" s="168" t="s">
        <v>97</v>
      </c>
      <c r="M56" s="28"/>
      <c r="N56" s="31" t="s">
        <v>29</v>
      </c>
      <c r="O56" s="31" t="s">
        <v>29</v>
      </c>
      <c r="P56" s="31" t="s">
        <v>29</v>
      </c>
      <c r="Q56" s="28"/>
      <c r="R56" s="28"/>
    </row>
    <row r="57" ht="15.75" customHeight="1">
      <c r="A57" s="57"/>
      <c r="B57" s="170" t="s">
        <v>57</v>
      </c>
      <c r="C57" s="40">
        <v>1.0</v>
      </c>
      <c r="D57" s="53" t="s">
        <v>154</v>
      </c>
      <c r="E57" s="97" t="s">
        <v>156</v>
      </c>
      <c r="F57" s="97"/>
      <c r="G57" s="101" t="s">
        <v>34</v>
      </c>
      <c r="H57" s="102">
        <v>2.0</v>
      </c>
      <c r="I57" s="103">
        <v>3.0</v>
      </c>
      <c r="J57" s="103"/>
      <c r="K57" s="103"/>
      <c r="L57" s="183"/>
      <c r="M57" s="103">
        <v>4.0</v>
      </c>
      <c r="N57" s="49">
        <f t="shared" ref="N57:N62" si="21">SUM(H57:L57)*14+M57</f>
        <v>74</v>
      </c>
      <c r="O57" s="50">
        <v>51.0</v>
      </c>
      <c r="P57" s="51">
        <f t="shared" ref="P57:P62" si="22">N57+O57</f>
        <v>125</v>
      </c>
      <c r="Q57" s="52">
        <f t="shared" ref="Q57:Q62" si="23">P57/25</f>
        <v>5</v>
      </c>
      <c r="R57" s="106" t="s">
        <v>46</v>
      </c>
      <c r="S57" s="69" t="s">
        <v>157</v>
      </c>
    </row>
    <row r="58" ht="15.75" customHeight="1">
      <c r="A58" s="57"/>
      <c r="B58" s="56"/>
      <c r="C58" s="40">
        <v>2.0</v>
      </c>
      <c r="D58" s="53" t="s">
        <v>158</v>
      </c>
      <c r="E58" s="97" t="s">
        <v>159</v>
      </c>
      <c r="F58" s="97"/>
      <c r="G58" s="101" t="s">
        <v>34</v>
      </c>
      <c r="H58" s="46">
        <v>2.0</v>
      </c>
      <c r="I58" s="46">
        <v>3.0</v>
      </c>
      <c r="J58" s="46"/>
      <c r="K58" s="46"/>
      <c r="L58" s="47"/>
      <c r="M58" s="103">
        <v>4.0</v>
      </c>
      <c r="N58" s="49">
        <f t="shared" si="21"/>
        <v>74</v>
      </c>
      <c r="O58" s="50">
        <v>51.0</v>
      </c>
      <c r="P58" s="51">
        <f t="shared" si="22"/>
        <v>125</v>
      </c>
      <c r="Q58" s="52">
        <f t="shared" si="23"/>
        <v>5</v>
      </c>
      <c r="R58" s="106" t="s">
        <v>46</v>
      </c>
      <c r="S58" s="96"/>
    </row>
    <row r="59" ht="15.75" customHeight="1">
      <c r="A59" s="57"/>
      <c r="B59" s="56"/>
      <c r="C59" s="40">
        <v>3.0</v>
      </c>
      <c r="D59" s="53" t="s">
        <v>160</v>
      </c>
      <c r="E59" s="97" t="s">
        <v>161</v>
      </c>
      <c r="F59" s="97"/>
      <c r="G59" s="101" t="s">
        <v>34</v>
      </c>
      <c r="H59" s="46">
        <v>3.0</v>
      </c>
      <c r="I59" s="46">
        <v>3.0</v>
      </c>
      <c r="J59" s="46"/>
      <c r="K59" s="46"/>
      <c r="L59" s="47"/>
      <c r="M59" s="103">
        <v>4.0</v>
      </c>
      <c r="N59" s="49">
        <f t="shared" si="21"/>
        <v>88</v>
      </c>
      <c r="O59" s="50">
        <v>62.0</v>
      </c>
      <c r="P59" s="51">
        <f t="shared" si="22"/>
        <v>150</v>
      </c>
      <c r="Q59" s="52">
        <f t="shared" si="23"/>
        <v>6</v>
      </c>
      <c r="R59" s="106" t="s">
        <v>46</v>
      </c>
      <c r="S59" s="96"/>
    </row>
    <row r="60" ht="15.75" customHeight="1">
      <c r="A60" s="57"/>
      <c r="B60" s="56"/>
      <c r="C60" s="40">
        <v>4.0</v>
      </c>
      <c r="D60" s="53" t="s">
        <v>162</v>
      </c>
      <c r="E60" s="97" t="s">
        <v>163</v>
      </c>
      <c r="F60" s="97"/>
      <c r="G60" s="101" t="s">
        <v>34</v>
      </c>
      <c r="H60" s="46">
        <v>4.0</v>
      </c>
      <c r="I60" s="46"/>
      <c r="J60" s="46"/>
      <c r="K60" s="46"/>
      <c r="L60" s="47"/>
      <c r="M60" s="103">
        <v>2.0</v>
      </c>
      <c r="N60" s="49">
        <f t="shared" si="21"/>
        <v>58</v>
      </c>
      <c r="O60" s="50">
        <v>67.0</v>
      </c>
      <c r="P60" s="51">
        <f t="shared" si="22"/>
        <v>125</v>
      </c>
      <c r="Q60" s="52">
        <f t="shared" si="23"/>
        <v>5</v>
      </c>
      <c r="R60" s="106" t="s">
        <v>46</v>
      </c>
      <c r="S60" s="96"/>
    </row>
    <row r="61" ht="15.75" customHeight="1">
      <c r="A61" s="57"/>
      <c r="B61" s="56"/>
      <c r="C61" s="40">
        <v>5.0</v>
      </c>
      <c r="D61" s="53" t="s">
        <v>164</v>
      </c>
      <c r="E61" s="97" t="s">
        <v>165</v>
      </c>
      <c r="F61" s="97"/>
      <c r="G61" s="101" t="s">
        <v>34</v>
      </c>
      <c r="H61" s="46">
        <v>2.0</v>
      </c>
      <c r="I61" s="46">
        <v>3.0</v>
      </c>
      <c r="J61" s="46"/>
      <c r="K61" s="46"/>
      <c r="L61" s="47"/>
      <c r="M61" s="103">
        <v>4.0</v>
      </c>
      <c r="N61" s="49">
        <f t="shared" si="21"/>
        <v>74</v>
      </c>
      <c r="O61" s="50">
        <v>51.0</v>
      </c>
      <c r="P61" s="51">
        <f t="shared" si="22"/>
        <v>125</v>
      </c>
      <c r="Q61" s="52">
        <f t="shared" si="23"/>
        <v>5</v>
      </c>
      <c r="R61" s="109" t="s">
        <v>77</v>
      </c>
      <c r="S61" s="96"/>
    </row>
    <row r="62" ht="15.75" customHeight="1">
      <c r="A62" s="57"/>
      <c r="B62" s="56"/>
      <c r="C62" s="40">
        <v>6.0</v>
      </c>
      <c r="D62" s="53" t="s">
        <v>166</v>
      </c>
      <c r="E62" s="97" t="s">
        <v>167</v>
      </c>
      <c r="F62" s="97"/>
      <c r="G62" s="101" t="s">
        <v>34</v>
      </c>
      <c r="H62" s="46">
        <v>3.0</v>
      </c>
      <c r="I62" s="46"/>
      <c r="J62" s="46"/>
      <c r="K62" s="46"/>
      <c r="L62" s="47"/>
      <c r="M62" s="46">
        <v>2.0</v>
      </c>
      <c r="N62" s="49">
        <f t="shared" si="21"/>
        <v>44</v>
      </c>
      <c r="O62" s="50">
        <v>56.0</v>
      </c>
      <c r="P62" s="51">
        <f t="shared" si="22"/>
        <v>100</v>
      </c>
      <c r="Q62" s="52">
        <f t="shared" si="23"/>
        <v>4</v>
      </c>
      <c r="R62" s="109" t="s">
        <v>77</v>
      </c>
      <c r="S62" s="96"/>
    </row>
    <row r="63" ht="15.75" customHeight="1">
      <c r="A63" s="57"/>
      <c r="B63" s="28"/>
      <c r="C63" s="70"/>
      <c r="D63" s="69"/>
      <c r="E63" s="97"/>
      <c r="F63" s="90"/>
      <c r="G63" s="70"/>
      <c r="H63" s="74">
        <f t="shared" ref="H63:Q63" si="24">SUM(H57:H62)</f>
        <v>16</v>
      </c>
      <c r="I63" s="74">
        <f t="shared" si="24"/>
        <v>12</v>
      </c>
      <c r="J63" s="74">
        <f t="shared" si="24"/>
        <v>0</v>
      </c>
      <c r="K63" s="74">
        <f t="shared" si="24"/>
        <v>0</v>
      </c>
      <c r="L63" s="74">
        <f t="shared" si="24"/>
        <v>0</v>
      </c>
      <c r="M63" s="72">
        <f t="shared" si="24"/>
        <v>20</v>
      </c>
      <c r="N63" s="72">
        <f t="shared" si="24"/>
        <v>412</v>
      </c>
      <c r="O63" s="72">
        <f t="shared" si="24"/>
        <v>338</v>
      </c>
      <c r="P63" s="72">
        <f t="shared" si="24"/>
        <v>750</v>
      </c>
      <c r="Q63" s="73">
        <f t="shared" si="24"/>
        <v>30</v>
      </c>
      <c r="R63" s="74"/>
      <c r="S63" s="178"/>
    </row>
    <row r="64" ht="15.75" customHeight="1">
      <c r="A64" s="98"/>
      <c r="B64" s="179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8"/>
      <c r="S64" s="77"/>
    </row>
    <row r="65" ht="15.75" customHeight="1">
      <c r="A65" s="161" t="s">
        <v>8</v>
      </c>
      <c r="B65" s="162" t="s">
        <v>9</v>
      </c>
      <c r="C65" s="162" t="s">
        <v>10</v>
      </c>
      <c r="D65" s="162" t="s">
        <v>92</v>
      </c>
      <c r="E65" s="163" t="s">
        <v>93</v>
      </c>
      <c r="F65" s="164" t="s">
        <v>13</v>
      </c>
      <c r="G65" s="165" t="s">
        <v>14</v>
      </c>
      <c r="H65" s="26" t="s">
        <v>15</v>
      </c>
      <c r="I65" s="27"/>
      <c r="J65" s="27"/>
      <c r="K65" s="27"/>
      <c r="L65" s="28"/>
      <c r="M65" s="30" t="s">
        <v>16</v>
      </c>
      <c r="N65" s="31" t="s">
        <v>17</v>
      </c>
      <c r="O65" s="31" t="s">
        <v>18</v>
      </c>
      <c r="P65" s="31" t="s">
        <v>19</v>
      </c>
      <c r="Q65" s="32" t="s">
        <v>20</v>
      </c>
      <c r="R65" s="166" t="s">
        <v>94</v>
      </c>
      <c r="S65" s="167" t="s">
        <v>95</v>
      </c>
    </row>
    <row r="66" ht="15.75" customHeight="1">
      <c r="A66" s="98"/>
      <c r="B66" s="28"/>
      <c r="C66" s="28"/>
      <c r="D66" s="28"/>
      <c r="E66" s="28"/>
      <c r="F66" s="28"/>
      <c r="G66" s="28"/>
      <c r="H66" s="29" t="s">
        <v>23</v>
      </c>
      <c r="I66" s="36" t="s">
        <v>24</v>
      </c>
      <c r="J66" s="36" t="s">
        <v>25</v>
      </c>
      <c r="K66" s="168" t="s">
        <v>96</v>
      </c>
      <c r="L66" s="168" t="s">
        <v>97</v>
      </c>
      <c r="M66" s="28"/>
      <c r="N66" s="31" t="s">
        <v>29</v>
      </c>
      <c r="O66" s="31" t="s">
        <v>29</v>
      </c>
      <c r="P66" s="31" t="s">
        <v>29</v>
      </c>
      <c r="Q66" s="28"/>
      <c r="R66" s="28"/>
    </row>
    <row r="67" ht="15.75" customHeight="1">
      <c r="A67" s="169" t="s">
        <v>58</v>
      </c>
      <c r="B67" s="170" t="s">
        <v>59</v>
      </c>
      <c r="C67" s="40">
        <v>1.0</v>
      </c>
      <c r="D67" s="53" t="s">
        <v>166</v>
      </c>
      <c r="E67" s="97" t="s">
        <v>168</v>
      </c>
      <c r="F67" s="97"/>
      <c r="G67" s="101" t="s">
        <v>34</v>
      </c>
      <c r="H67" s="102">
        <v>4.0</v>
      </c>
      <c r="I67" s="103">
        <v>4.0</v>
      </c>
      <c r="J67" s="103"/>
      <c r="K67" s="103"/>
      <c r="L67" s="103"/>
      <c r="M67" s="105">
        <v>4.0</v>
      </c>
      <c r="N67" s="49">
        <f t="shared" ref="N67:N72" si="25">SUM(H67:L67)*14+M67</f>
        <v>116</v>
      </c>
      <c r="O67" s="50">
        <v>84.0</v>
      </c>
      <c r="P67" s="51">
        <f t="shared" ref="P67:P72" si="26">N67+O67</f>
        <v>200</v>
      </c>
      <c r="Q67" s="52">
        <f t="shared" ref="Q67:Q72" si="27">P67/25</f>
        <v>8</v>
      </c>
      <c r="R67" s="106" t="s">
        <v>46</v>
      </c>
      <c r="S67" s="69" t="s">
        <v>169</v>
      </c>
    </row>
    <row r="68" ht="15.75" customHeight="1">
      <c r="A68" s="57"/>
      <c r="B68" s="56"/>
      <c r="C68" s="40">
        <v>2.0</v>
      </c>
      <c r="D68" s="53" t="s">
        <v>170</v>
      </c>
      <c r="E68" s="97" t="s">
        <v>171</v>
      </c>
      <c r="F68" s="97"/>
      <c r="G68" s="101" t="s">
        <v>34</v>
      </c>
      <c r="H68" s="46">
        <v>2.0</v>
      </c>
      <c r="I68" s="46">
        <v>3.0</v>
      </c>
      <c r="J68" s="46"/>
      <c r="K68" s="46"/>
      <c r="L68" s="46"/>
      <c r="M68" s="105">
        <v>4.0</v>
      </c>
      <c r="N68" s="49">
        <f t="shared" si="25"/>
        <v>74</v>
      </c>
      <c r="O68" s="50">
        <v>51.0</v>
      </c>
      <c r="P68" s="51">
        <f t="shared" si="26"/>
        <v>125</v>
      </c>
      <c r="Q68" s="52">
        <f t="shared" si="27"/>
        <v>5</v>
      </c>
      <c r="R68" s="109" t="s">
        <v>46</v>
      </c>
      <c r="S68" s="69" t="s">
        <v>172</v>
      </c>
    </row>
    <row r="69" ht="15.75" customHeight="1">
      <c r="A69" s="57"/>
      <c r="B69" s="56"/>
      <c r="C69" s="40">
        <v>3.0</v>
      </c>
      <c r="D69" s="53" t="s">
        <v>173</v>
      </c>
      <c r="E69" s="97" t="s">
        <v>174</v>
      </c>
      <c r="F69" s="97"/>
      <c r="G69" s="101" t="s">
        <v>34</v>
      </c>
      <c r="H69" s="46">
        <v>2.0</v>
      </c>
      <c r="I69" s="46">
        <v>3.0</v>
      </c>
      <c r="J69" s="46"/>
      <c r="K69" s="46"/>
      <c r="L69" s="46"/>
      <c r="M69" s="105">
        <v>4.0</v>
      </c>
      <c r="N69" s="49">
        <f t="shared" si="25"/>
        <v>74</v>
      </c>
      <c r="O69" s="50">
        <v>51.0</v>
      </c>
      <c r="P69" s="51">
        <f t="shared" si="26"/>
        <v>125</v>
      </c>
      <c r="Q69" s="52">
        <f t="shared" si="27"/>
        <v>5</v>
      </c>
      <c r="R69" s="109" t="s">
        <v>46</v>
      </c>
      <c r="S69" s="96"/>
    </row>
    <row r="70" ht="15.75" customHeight="1">
      <c r="A70" s="57"/>
      <c r="B70" s="56"/>
      <c r="C70" s="40">
        <v>4.0</v>
      </c>
      <c r="D70" s="53" t="s">
        <v>175</v>
      </c>
      <c r="E70" s="97" t="s">
        <v>176</v>
      </c>
      <c r="F70" s="97"/>
      <c r="G70" s="101" t="s">
        <v>34</v>
      </c>
      <c r="H70" s="46">
        <v>3.0</v>
      </c>
      <c r="I70" s="46"/>
      <c r="J70" s="46"/>
      <c r="K70" s="46"/>
      <c r="L70" s="46"/>
      <c r="M70" s="113">
        <v>2.0</v>
      </c>
      <c r="N70" s="49">
        <f t="shared" si="25"/>
        <v>44</v>
      </c>
      <c r="O70" s="50">
        <v>56.0</v>
      </c>
      <c r="P70" s="51">
        <f t="shared" si="26"/>
        <v>100</v>
      </c>
      <c r="Q70" s="52">
        <f t="shared" si="27"/>
        <v>4</v>
      </c>
      <c r="R70" s="109" t="s">
        <v>77</v>
      </c>
      <c r="S70" s="96"/>
    </row>
    <row r="71" ht="15.75" customHeight="1">
      <c r="A71" s="57"/>
      <c r="B71" s="56"/>
      <c r="C71" s="40">
        <v>5.0</v>
      </c>
      <c r="D71" s="53" t="s">
        <v>177</v>
      </c>
      <c r="E71" s="97" t="s">
        <v>178</v>
      </c>
      <c r="F71" s="97"/>
      <c r="G71" s="101" t="s">
        <v>34</v>
      </c>
      <c r="H71" s="46">
        <v>3.0</v>
      </c>
      <c r="I71" s="46"/>
      <c r="J71" s="46"/>
      <c r="K71" s="46"/>
      <c r="L71" s="46"/>
      <c r="M71" s="113">
        <v>2.0</v>
      </c>
      <c r="N71" s="49">
        <f t="shared" si="25"/>
        <v>44</v>
      </c>
      <c r="O71" s="50">
        <v>56.0</v>
      </c>
      <c r="P71" s="51">
        <f t="shared" si="26"/>
        <v>100</v>
      </c>
      <c r="Q71" s="52">
        <f t="shared" si="27"/>
        <v>4</v>
      </c>
      <c r="R71" s="109" t="s">
        <v>77</v>
      </c>
      <c r="S71" s="96"/>
    </row>
    <row r="72" ht="15.75" customHeight="1">
      <c r="A72" s="57"/>
      <c r="B72" s="56"/>
      <c r="C72" s="40">
        <v>6.0</v>
      </c>
      <c r="D72" s="53" t="s">
        <v>179</v>
      </c>
      <c r="E72" s="97" t="s">
        <v>180</v>
      </c>
      <c r="F72" s="97"/>
      <c r="G72" s="101" t="s">
        <v>34</v>
      </c>
      <c r="H72" s="46">
        <v>2.0</v>
      </c>
      <c r="I72" s="46"/>
      <c r="J72" s="46"/>
      <c r="K72" s="46"/>
      <c r="L72" s="46">
        <v>2.0</v>
      </c>
      <c r="M72" s="113">
        <v>2.0</v>
      </c>
      <c r="N72" s="49">
        <f t="shared" si="25"/>
        <v>58</v>
      </c>
      <c r="O72" s="50">
        <v>42.0</v>
      </c>
      <c r="P72" s="51">
        <f t="shared" si="26"/>
        <v>100</v>
      </c>
      <c r="Q72" s="52">
        <f t="shared" si="27"/>
        <v>4</v>
      </c>
      <c r="R72" s="109" t="s">
        <v>77</v>
      </c>
      <c r="S72" s="96"/>
    </row>
    <row r="73" ht="15.75" customHeight="1">
      <c r="A73" s="57"/>
      <c r="B73" s="28"/>
      <c r="C73" s="70"/>
      <c r="D73" s="69"/>
      <c r="E73" s="97"/>
      <c r="F73" s="90"/>
      <c r="G73" s="70"/>
      <c r="H73" s="74">
        <f t="shared" ref="H73:Q73" si="28">SUM(H67:H72)</f>
        <v>16</v>
      </c>
      <c r="I73" s="74">
        <f t="shared" si="28"/>
        <v>10</v>
      </c>
      <c r="J73" s="74">
        <f t="shared" si="28"/>
        <v>0</v>
      </c>
      <c r="K73" s="74">
        <f t="shared" si="28"/>
        <v>0</v>
      </c>
      <c r="L73" s="74">
        <f t="shared" si="28"/>
        <v>2</v>
      </c>
      <c r="M73" s="72">
        <f t="shared" si="28"/>
        <v>18</v>
      </c>
      <c r="N73" s="72">
        <f t="shared" si="28"/>
        <v>410</v>
      </c>
      <c r="O73" s="72">
        <f t="shared" si="28"/>
        <v>340</v>
      </c>
      <c r="P73" s="72">
        <f t="shared" si="28"/>
        <v>750</v>
      </c>
      <c r="Q73" s="118">
        <f t="shared" si="28"/>
        <v>30</v>
      </c>
      <c r="R73" s="74"/>
      <c r="S73" s="178"/>
    </row>
    <row r="74" ht="15.75" customHeight="1">
      <c r="A74" s="57"/>
      <c r="B74" s="179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8"/>
      <c r="S74" s="110"/>
    </row>
    <row r="75" ht="15.75" customHeight="1">
      <c r="A75" s="57"/>
      <c r="B75" s="162" t="s">
        <v>9</v>
      </c>
      <c r="C75" s="162" t="s">
        <v>10</v>
      </c>
      <c r="D75" s="162" t="s">
        <v>92</v>
      </c>
      <c r="E75" s="163" t="s">
        <v>93</v>
      </c>
      <c r="F75" s="164" t="s">
        <v>13</v>
      </c>
      <c r="G75" s="165" t="s">
        <v>14</v>
      </c>
      <c r="H75" s="26" t="s">
        <v>15</v>
      </c>
      <c r="I75" s="27"/>
      <c r="J75" s="27"/>
      <c r="K75" s="27"/>
      <c r="L75" s="28"/>
      <c r="M75" s="30" t="s">
        <v>16</v>
      </c>
      <c r="N75" s="31" t="s">
        <v>17</v>
      </c>
      <c r="O75" s="31" t="s">
        <v>18</v>
      </c>
      <c r="P75" s="31" t="s">
        <v>19</v>
      </c>
      <c r="Q75" s="32" t="s">
        <v>20</v>
      </c>
      <c r="R75" s="166" t="s">
        <v>94</v>
      </c>
      <c r="S75" s="167" t="s">
        <v>95</v>
      </c>
    </row>
    <row r="76" ht="15.75" customHeight="1">
      <c r="A76" s="57"/>
      <c r="B76" s="28"/>
      <c r="C76" s="28"/>
      <c r="D76" s="28"/>
      <c r="E76" s="28"/>
      <c r="F76" s="28"/>
      <c r="G76" s="28"/>
      <c r="H76" s="29" t="s">
        <v>23</v>
      </c>
      <c r="I76" s="36" t="s">
        <v>24</v>
      </c>
      <c r="J76" s="168"/>
      <c r="K76" s="168" t="s">
        <v>96</v>
      </c>
      <c r="L76" s="168" t="s">
        <v>97</v>
      </c>
      <c r="M76" s="28"/>
      <c r="N76" s="31" t="s">
        <v>29</v>
      </c>
      <c r="O76" s="31" t="s">
        <v>29</v>
      </c>
      <c r="P76" s="31" t="s">
        <v>29</v>
      </c>
      <c r="Q76" s="28"/>
      <c r="R76" s="28"/>
    </row>
    <row r="77" ht="15.75" customHeight="1">
      <c r="A77" s="57"/>
      <c r="B77" s="170" t="s">
        <v>60</v>
      </c>
      <c r="C77" s="40">
        <v>1.0</v>
      </c>
      <c r="D77" s="53" t="s">
        <v>179</v>
      </c>
      <c r="E77" s="97" t="s">
        <v>181</v>
      </c>
      <c r="F77" s="97"/>
      <c r="G77" s="101" t="s">
        <v>34</v>
      </c>
      <c r="H77" s="102">
        <v>2.0</v>
      </c>
      <c r="I77" s="103">
        <v>2.0</v>
      </c>
      <c r="J77" s="103"/>
      <c r="K77" s="103"/>
      <c r="L77" s="103"/>
      <c r="M77" s="105">
        <v>4.0</v>
      </c>
      <c r="N77" s="49">
        <f t="shared" ref="N77:N82" si="29">SUM(H77:L77)*14+M77</f>
        <v>60</v>
      </c>
      <c r="O77" s="50">
        <v>40.0</v>
      </c>
      <c r="P77" s="51">
        <f t="shared" ref="P77:P82" si="30">N77+O77</f>
        <v>100</v>
      </c>
      <c r="Q77" s="52">
        <f t="shared" ref="Q77:Q82" si="31">P77/25</f>
        <v>4</v>
      </c>
      <c r="R77" s="106" t="s">
        <v>46</v>
      </c>
      <c r="S77" s="96"/>
    </row>
    <row r="78" ht="15.75" customHeight="1">
      <c r="A78" s="57"/>
      <c r="B78" s="56"/>
      <c r="C78" s="40">
        <v>2.0</v>
      </c>
      <c r="D78" s="53" t="s">
        <v>182</v>
      </c>
      <c r="E78" s="97" t="s">
        <v>183</v>
      </c>
      <c r="F78" s="97"/>
      <c r="G78" s="101" t="s">
        <v>34</v>
      </c>
      <c r="H78" s="46">
        <v>3.0</v>
      </c>
      <c r="I78" s="46"/>
      <c r="J78" s="46"/>
      <c r="K78" s="46"/>
      <c r="L78" s="46"/>
      <c r="M78" s="113">
        <v>2.0</v>
      </c>
      <c r="N78" s="49">
        <f t="shared" si="29"/>
        <v>44</v>
      </c>
      <c r="O78" s="50">
        <v>56.0</v>
      </c>
      <c r="P78" s="51">
        <f t="shared" si="30"/>
        <v>100</v>
      </c>
      <c r="Q78" s="52">
        <f t="shared" si="31"/>
        <v>4</v>
      </c>
      <c r="R78" s="109" t="s">
        <v>46</v>
      </c>
      <c r="S78" s="116"/>
    </row>
    <row r="79" ht="15.75" customHeight="1">
      <c r="A79" s="57"/>
      <c r="B79" s="56"/>
      <c r="C79" s="40">
        <v>3.0</v>
      </c>
      <c r="D79" s="53" t="s">
        <v>184</v>
      </c>
      <c r="E79" s="97" t="s">
        <v>185</v>
      </c>
      <c r="F79" s="97"/>
      <c r="G79" s="101" t="s">
        <v>34</v>
      </c>
      <c r="H79" s="46">
        <v>3.0</v>
      </c>
      <c r="I79" s="46"/>
      <c r="J79" s="46"/>
      <c r="K79" s="46"/>
      <c r="L79" s="46"/>
      <c r="M79" s="113">
        <v>2.0</v>
      </c>
      <c r="N79" s="49">
        <f t="shared" si="29"/>
        <v>44</v>
      </c>
      <c r="O79" s="50">
        <v>56.0</v>
      </c>
      <c r="P79" s="51">
        <f t="shared" si="30"/>
        <v>100</v>
      </c>
      <c r="Q79" s="52">
        <f t="shared" si="31"/>
        <v>4</v>
      </c>
      <c r="R79" s="109" t="s">
        <v>46</v>
      </c>
      <c r="S79" s="96"/>
    </row>
    <row r="80" ht="15.75" customHeight="1">
      <c r="A80" s="57"/>
      <c r="B80" s="56"/>
      <c r="C80" s="40">
        <v>4.0</v>
      </c>
      <c r="D80" s="53" t="s">
        <v>186</v>
      </c>
      <c r="E80" s="97" t="s">
        <v>187</v>
      </c>
      <c r="F80" s="97"/>
      <c r="G80" s="101" t="s">
        <v>34</v>
      </c>
      <c r="H80" s="46">
        <v>2.0</v>
      </c>
      <c r="I80" s="46">
        <v>3.0</v>
      </c>
      <c r="J80" s="46"/>
      <c r="K80" s="46"/>
      <c r="L80" s="46"/>
      <c r="M80" s="113">
        <v>4.0</v>
      </c>
      <c r="N80" s="49">
        <f t="shared" si="29"/>
        <v>74</v>
      </c>
      <c r="O80" s="50">
        <v>51.0</v>
      </c>
      <c r="P80" s="51">
        <f t="shared" si="30"/>
        <v>125</v>
      </c>
      <c r="Q80" s="52">
        <f t="shared" si="31"/>
        <v>5</v>
      </c>
      <c r="R80" s="109" t="s">
        <v>77</v>
      </c>
      <c r="S80" s="96"/>
    </row>
    <row r="81" ht="15.75" customHeight="1">
      <c r="A81" s="57"/>
      <c r="B81" s="56"/>
      <c r="C81" s="119">
        <v>5.0</v>
      </c>
      <c r="D81" s="53" t="s">
        <v>188</v>
      </c>
      <c r="E81" s="97" t="s">
        <v>189</v>
      </c>
      <c r="F81" s="97"/>
      <c r="G81" s="101" t="s">
        <v>34</v>
      </c>
      <c r="H81" s="46">
        <v>2.0</v>
      </c>
      <c r="I81" s="46">
        <v>3.0</v>
      </c>
      <c r="J81" s="46"/>
      <c r="K81" s="46"/>
      <c r="L81" s="46"/>
      <c r="M81" s="113">
        <v>4.0</v>
      </c>
      <c r="N81" s="49">
        <f t="shared" si="29"/>
        <v>74</v>
      </c>
      <c r="O81" s="50">
        <v>51.0</v>
      </c>
      <c r="P81" s="51">
        <f t="shared" si="30"/>
        <v>125</v>
      </c>
      <c r="Q81" s="52">
        <f t="shared" si="31"/>
        <v>5</v>
      </c>
      <c r="R81" s="109" t="s">
        <v>77</v>
      </c>
      <c r="S81" s="96"/>
    </row>
    <row r="82" ht="15.75" customHeight="1">
      <c r="A82" s="57"/>
      <c r="B82" s="56"/>
      <c r="C82" s="184">
        <v>6.0</v>
      </c>
      <c r="D82" s="53" t="s">
        <v>190</v>
      </c>
      <c r="E82" s="97" t="s">
        <v>191</v>
      </c>
      <c r="F82" s="97"/>
      <c r="G82" s="101" t="s">
        <v>34</v>
      </c>
      <c r="H82" s="96">
        <v>4.0</v>
      </c>
      <c r="I82" s="96">
        <v>4.0</v>
      </c>
      <c r="J82" s="96"/>
      <c r="K82" s="96"/>
      <c r="L82" s="96"/>
      <c r="M82" s="113">
        <v>4.0</v>
      </c>
      <c r="N82" s="49">
        <f t="shared" si="29"/>
        <v>116</v>
      </c>
      <c r="O82" s="50">
        <v>84.0</v>
      </c>
      <c r="P82" s="51">
        <f t="shared" si="30"/>
        <v>200</v>
      </c>
      <c r="Q82" s="52">
        <f t="shared" si="31"/>
        <v>8</v>
      </c>
      <c r="R82" s="109" t="s">
        <v>46</v>
      </c>
      <c r="S82" s="54"/>
    </row>
    <row r="83" ht="15.75" customHeight="1">
      <c r="A83" s="98"/>
      <c r="B83" s="28"/>
      <c r="C83" s="120"/>
      <c r="D83" s="120"/>
      <c r="E83" s="120"/>
      <c r="F83" s="120"/>
      <c r="G83" s="70"/>
      <c r="H83" s="74">
        <f t="shared" ref="H83:Q83" si="32">SUM(H77:H82)</f>
        <v>16</v>
      </c>
      <c r="I83" s="74">
        <f t="shared" si="32"/>
        <v>12</v>
      </c>
      <c r="J83" s="74">
        <f t="shared" si="32"/>
        <v>0</v>
      </c>
      <c r="K83" s="74">
        <f t="shared" si="32"/>
        <v>0</v>
      </c>
      <c r="L83" s="74">
        <f t="shared" si="32"/>
        <v>0</v>
      </c>
      <c r="M83" s="72">
        <f t="shared" si="32"/>
        <v>20</v>
      </c>
      <c r="N83" s="72">
        <f t="shared" si="32"/>
        <v>412</v>
      </c>
      <c r="O83" s="72">
        <f t="shared" si="32"/>
        <v>338</v>
      </c>
      <c r="P83" s="72">
        <f t="shared" si="32"/>
        <v>750</v>
      </c>
      <c r="Q83" s="118">
        <f t="shared" si="32"/>
        <v>30</v>
      </c>
      <c r="R83" s="121"/>
      <c r="S83" s="178"/>
    </row>
    <row r="84" ht="15.75" customHeight="1">
      <c r="A84" s="122"/>
      <c r="B84" s="123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8"/>
    </row>
    <row r="85" ht="15.75" customHeight="1">
      <c r="A85" s="161" t="s">
        <v>8</v>
      </c>
      <c r="B85" s="162" t="s">
        <v>9</v>
      </c>
      <c r="C85" s="162" t="s">
        <v>10</v>
      </c>
      <c r="D85" s="162" t="s">
        <v>92</v>
      </c>
      <c r="E85" s="163" t="s">
        <v>93</v>
      </c>
      <c r="F85" s="164" t="s">
        <v>13</v>
      </c>
      <c r="G85" s="165" t="s">
        <v>14</v>
      </c>
      <c r="H85" s="26" t="s">
        <v>15</v>
      </c>
      <c r="I85" s="27"/>
      <c r="J85" s="27"/>
      <c r="K85" s="27"/>
      <c r="L85" s="28"/>
      <c r="M85" s="30" t="s">
        <v>16</v>
      </c>
      <c r="N85" s="31" t="s">
        <v>17</v>
      </c>
      <c r="O85" s="31" t="s">
        <v>18</v>
      </c>
      <c r="P85" s="31" t="s">
        <v>19</v>
      </c>
      <c r="Q85" s="32" t="s">
        <v>20</v>
      </c>
      <c r="R85" s="166" t="s">
        <v>94</v>
      </c>
      <c r="S85" s="167" t="s">
        <v>95</v>
      </c>
    </row>
    <row r="86" ht="15.75" customHeight="1">
      <c r="A86" s="98"/>
      <c r="B86" s="28"/>
      <c r="C86" s="28"/>
      <c r="D86" s="28"/>
      <c r="E86" s="28"/>
      <c r="F86" s="28"/>
      <c r="G86" s="28"/>
      <c r="H86" s="29" t="s">
        <v>23</v>
      </c>
      <c r="I86" s="36" t="s">
        <v>24</v>
      </c>
      <c r="J86" s="36" t="s">
        <v>25</v>
      </c>
      <c r="K86" s="168" t="s">
        <v>96</v>
      </c>
      <c r="L86" s="168" t="s">
        <v>97</v>
      </c>
      <c r="M86" s="28"/>
      <c r="N86" s="31" t="s">
        <v>29</v>
      </c>
      <c r="O86" s="31" t="s">
        <v>29</v>
      </c>
      <c r="P86" s="31" t="s">
        <v>29</v>
      </c>
      <c r="Q86" s="28"/>
      <c r="R86" s="28"/>
    </row>
    <row r="87" ht="15.75" customHeight="1">
      <c r="A87" s="169" t="s">
        <v>192</v>
      </c>
      <c r="B87" s="170" t="s">
        <v>193</v>
      </c>
      <c r="C87" s="40">
        <v>1.0</v>
      </c>
      <c r="D87" s="53" t="s">
        <v>190</v>
      </c>
      <c r="E87" s="97" t="s">
        <v>194</v>
      </c>
      <c r="F87" s="97"/>
      <c r="G87" s="101" t="s">
        <v>34</v>
      </c>
      <c r="H87" s="46">
        <v>4.0</v>
      </c>
      <c r="I87" s="113"/>
      <c r="J87" s="46"/>
      <c r="K87" s="46"/>
      <c r="L87" s="113"/>
      <c r="M87" s="113">
        <v>2.0</v>
      </c>
      <c r="N87" s="49">
        <f t="shared" ref="N87:N91" si="33">SUM(H87:L87)*14+M87</f>
        <v>58</v>
      </c>
      <c r="O87" s="50">
        <v>67.0</v>
      </c>
      <c r="P87" s="51">
        <f t="shared" ref="P87:P91" si="34">N87+O87</f>
        <v>125</v>
      </c>
      <c r="Q87" s="52">
        <f t="shared" ref="Q87:Q91" si="35">P87/25</f>
        <v>5</v>
      </c>
      <c r="R87" s="89" t="s">
        <v>46</v>
      </c>
      <c r="S87" s="54"/>
    </row>
    <row r="88" ht="15.75" customHeight="1">
      <c r="A88" s="57"/>
      <c r="B88" s="56"/>
      <c r="C88" s="40">
        <v>2.0</v>
      </c>
      <c r="D88" s="53" t="s">
        <v>195</v>
      </c>
      <c r="E88" s="97" t="s">
        <v>196</v>
      </c>
      <c r="F88" s="97"/>
      <c r="G88" s="101" t="s">
        <v>34</v>
      </c>
      <c r="H88" s="46">
        <v>4.0</v>
      </c>
      <c r="I88" s="46"/>
      <c r="J88" s="46"/>
      <c r="K88" s="46"/>
      <c r="L88" s="46">
        <v>3.0</v>
      </c>
      <c r="M88" s="113">
        <v>4.0</v>
      </c>
      <c r="N88" s="49">
        <f t="shared" si="33"/>
        <v>102</v>
      </c>
      <c r="O88" s="50">
        <v>23.0</v>
      </c>
      <c r="P88" s="51">
        <f t="shared" si="34"/>
        <v>125</v>
      </c>
      <c r="Q88" s="52">
        <f t="shared" si="35"/>
        <v>5</v>
      </c>
      <c r="R88" s="89" t="s">
        <v>46</v>
      </c>
      <c r="S88" s="54"/>
    </row>
    <row r="89" ht="15.75" customHeight="1">
      <c r="A89" s="57"/>
      <c r="B89" s="56"/>
      <c r="C89" s="40">
        <v>3.0</v>
      </c>
      <c r="D89" s="53" t="s">
        <v>197</v>
      </c>
      <c r="E89" s="97" t="s">
        <v>198</v>
      </c>
      <c r="F89" s="97"/>
      <c r="G89" s="101" t="s">
        <v>34</v>
      </c>
      <c r="H89" s="46">
        <v>4.0</v>
      </c>
      <c r="I89" s="46"/>
      <c r="J89" s="46"/>
      <c r="K89" s="46"/>
      <c r="L89" s="46"/>
      <c r="M89" s="113">
        <v>2.0</v>
      </c>
      <c r="N89" s="49">
        <f t="shared" si="33"/>
        <v>58</v>
      </c>
      <c r="O89" s="50">
        <v>67.0</v>
      </c>
      <c r="P89" s="51">
        <f t="shared" si="34"/>
        <v>125</v>
      </c>
      <c r="Q89" s="52">
        <f t="shared" si="35"/>
        <v>5</v>
      </c>
      <c r="R89" s="89" t="s">
        <v>46</v>
      </c>
      <c r="S89" s="54"/>
    </row>
    <row r="90" ht="15.75" customHeight="1">
      <c r="A90" s="57"/>
      <c r="B90" s="56"/>
      <c r="C90" s="40">
        <v>4.0</v>
      </c>
      <c r="D90" s="53" t="s">
        <v>199</v>
      </c>
      <c r="E90" s="97" t="s">
        <v>200</v>
      </c>
      <c r="F90" s="97"/>
      <c r="G90" s="101" t="s">
        <v>34</v>
      </c>
      <c r="H90" s="46">
        <v>3.0</v>
      </c>
      <c r="I90" s="46"/>
      <c r="J90" s="46"/>
      <c r="K90" s="46"/>
      <c r="L90" s="46">
        <v>2.0</v>
      </c>
      <c r="M90" s="113">
        <v>4.0</v>
      </c>
      <c r="N90" s="49">
        <f t="shared" si="33"/>
        <v>74</v>
      </c>
      <c r="O90" s="50">
        <v>26.0</v>
      </c>
      <c r="P90" s="51">
        <f t="shared" si="34"/>
        <v>100</v>
      </c>
      <c r="Q90" s="52">
        <f t="shared" si="35"/>
        <v>4</v>
      </c>
      <c r="R90" s="89" t="s">
        <v>77</v>
      </c>
      <c r="S90" s="54"/>
    </row>
    <row r="91" ht="15.75" customHeight="1">
      <c r="A91" s="57"/>
      <c r="B91" s="56"/>
      <c r="C91" s="185">
        <v>5.0</v>
      </c>
      <c r="D91" s="53" t="s">
        <v>201</v>
      </c>
      <c r="E91" s="154" t="s">
        <v>202</v>
      </c>
      <c r="F91" s="154"/>
      <c r="G91" s="186" t="s">
        <v>34</v>
      </c>
      <c r="H91" s="187">
        <v>2.0</v>
      </c>
      <c r="I91" s="187">
        <v>2.0</v>
      </c>
      <c r="J91" s="46"/>
      <c r="K91" s="187"/>
      <c r="L91" s="187"/>
      <c r="M91" s="188">
        <v>2.0</v>
      </c>
      <c r="N91" s="189">
        <f t="shared" si="33"/>
        <v>58</v>
      </c>
      <c r="O91" s="190">
        <v>67.0</v>
      </c>
      <c r="P91" s="191">
        <f t="shared" si="34"/>
        <v>125</v>
      </c>
      <c r="Q91" s="192">
        <f t="shared" si="35"/>
        <v>5</v>
      </c>
      <c r="R91" s="193" t="s">
        <v>83</v>
      </c>
      <c r="S91" s="46"/>
    </row>
    <row r="92" ht="15.75" customHeight="1">
      <c r="A92" s="57"/>
      <c r="B92" s="56"/>
      <c r="C92" s="28"/>
      <c r="D92" s="53" t="s">
        <v>203</v>
      </c>
      <c r="E92" s="97" t="s">
        <v>204</v>
      </c>
      <c r="F92" s="97"/>
      <c r="G92" s="98"/>
      <c r="H92" s="28"/>
      <c r="I92" s="28"/>
      <c r="J92" s="46"/>
      <c r="K92" s="28"/>
      <c r="L92" s="28"/>
      <c r="M92" s="28"/>
      <c r="N92" s="28"/>
      <c r="O92" s="28"/>
      <c r="P92" s="28"/>
      <c r="Q92" s="28"/>
      <c r="R92" s="98"/>
      <c r="S92" s="46"/>
    </row>
    <row r="93" ht="15.75" customHeight="1">
      <c r="A93" s="57"/>
      <c r="B93" s="56"/>
      <c r="C93" s="184">
        <v>6.0</v>
      </c>
      <c r="D93" s="53" t="s">
        <v>205</v>
      </c>
      <c r="E93" s="97" t="s">
        <v>206</v>
      </c>
      <c r="F93" s="97"/>
      <c r="G93" s="101" t="s">
        <v>34</v>
      </c>
      <c r="H93" s="46"/>
      <c r="I93" s="46"/>
      <c r="J93" s="46"/>
      <c r="K93" s="46">
        <v>2.0</v>
      </c>
      <c r="L93" s="46"/>
      <c r="M93" s="113">
        <v>2.0</v>
      </c>
      <c r="N93" s="49">
        <f>SUM(H93:L93)*14+M93</f>
        <v>30</v>
      </c>
      <c r="O93" s="50">
        <v>120.0</v>
      </c>
      <c r="P93" s="51">
        <f>N93+O93</f>
        <v>150</v>
      </c>
      <c r="Q93" s="52">
        <f>P93/25</f>
        <v>6</v>
      </c>
      <c r="R93" s="89" t="s">
        <v>46</v>
      </c>
      <c r="S93" s="46"/>
    </row>
    <row r="94" ht="15.75" customHeight="1">
      <c r="A94" s="57"/>
      <c r="B94" s="28"/>
      <c r="C94" s="70"/>
      <c r="D94" s="120"/>
      <c r="E94" s="120"/>
      <c r="F94" s="120"/>
      <c r="G94" s="70"/>
      <c r="H94" s="74">
        <f t="shared" ref="H94:Q94" si="36">SUM(H87:H93)</f>
        <v>17</v>
      </c>
      <c r="I94" s="74">
        <f t="shared" si="36"/>
        <v>2</v>
      </c>
      <c r="J94" s="74">
        <f t="shared" si="36"/>
        <v>0</v>
      </c>
      <c r="K94" s="74">
        <f t="shared" si="36"/>
        <v>2</v>
      </c>
      <c r="L94" s="74">
        <f t="shared" si="36"/>
        <v>5</v>
      </c>
      <c r="M94" s="72">
        <f t="shared" si="36"/>
        <v>16</v>
      </c>
      <c r="N94" s="72">
        <f t="shared" si="36"/>
        <v>380</v>
      </c>
      <c r="O94" s="72">
        <f t="shared" si="36"/>
        <v>370</v>
      </c>
      <c r="P94" s="72">
        <f t="shared" si="36"/>
        <v>750</v>
      </c>
      <c r="Q94" s="118">
        <f t="shared" si="36"/>
        <v>30</v>
      </c>
      <c r="R94" s="74"/>
      <c r="S94" s="178"/>
    </row>
    <row r="95" ht="15.75" customHeight="1">
      <c r="A95" s="57"/>
      <c r="B95" s="194" t="s">
        <v>205</v>
      </c>
      <c r="C95" s="138"/>
      <c r="D95" s="138"/>
      <c r="E95" s="138"/>
      <c r="F95" s="138"/>
      <c r="G95" s="138"/>
      <c r="H95" s="138"/>
      <c r="I95" s="138"/>
      <c r="J95" s="138"/>
      <c r="K95" s="138"/>
      <c r="L95" s="138"/>
      <c r="M95" s="138"/>
      <c r="N95" s="138"/>
      <c r="O95" s="138"/>
      <c r="P95" s="138"/>
      <c r="Q95" s="138"/>
      <c r="R95" s="139"/>
      <c r="S95" s="110"/>
    </row>
    <row r="96" ht="15.75" customHeight="1">
      <c r="A96" s="57"/>
      <c r="B96" s="162" t="s">
        <v>9</v>
      </c>
      <c r="C96" s="162" t="s">
        <v>10</v>
      </c>
      <c r="D96" s="162" t="s">
        <v>92</v>
      </c>
      <c r="E96" s="163" t="s">
        <v>93</v>
      </c>
      <c r="F96" s="164" t="s">
        <v>13</v>
      </c>
      <c r="G96" s="165" t="s">
        <v>14</v>
      </c>
      <c r="H96" s="26" t="s">
        <v>15</v>
      </c>
      <c r="I96" s="27"/>
      <c r="J96" s="27"/>
      <c r="K96" s="27"/>
      <c r="L96" s="28"/>
      <c r="M96" s="30" t="s">
        <v>16</v>
      </c>
      <c r="N96" s="31" t="s">
        <v>17</v>
      </c>
      <c r="O96" s="31" t="s">
        <v>18</v>
      </c>
      <c r="P96" s="31" t="s">
        <v>19</v>
      </c>
      <c r="Q96" s="32" t="s">
        <v>20</v>
      </c>
      <c r="R96" s="166" t="s">
        <v>94</v>
      </c>
      <c r="S96" s="167" t="s">
        <v>95</v>
      </c>
    </row>
    <row r="97" ht="15.75" customHeight="1">
      <c r="A97" s="57"/>
      <c r="B97" s="28"/>
      <c r="C97" s="28"/>
      <c r="D97" s="28"/>
      <c r="E97" s="28"/>
      <c r="F97" s="28"/>
      <c r="G97" s="28"/>
      <c r="H97" s="29" t="s">
        <v>23</v>
      </c>
      <c r="I97" s="36" t="s">
        <v>24</v>
      </c>
      <c r="J97" s="36" t="s">
        <v>25</v>
      </c>
      <c r="K97" s="168" t="s">
        <v>96</v>
      </c>
      <c r="L97" s="168" t="s">
        <v>97</v>
      </c>
      <c r="M97" s="28"/>
      <c r="N97" s="31" t="s">
        <v>29</v>
      </c>
      <c r="O97" s="31" t="s">
        <v>29</v>
      </c>
      <c r="P97" s="31" t="s">
        <v>29</v>
      </c>
      <c r="Q97" s="28"/>
      <c r="R97" s="28"/>
    </row>
    <row r="98" ht="15.75" customHeight="1">
      <c r="A98" s="57"/>
      <c r="B98" s="170" t="s">
        <v>207</v>
      </c>
      <c r="C98" s="40">
        <v>1.0</v>
      </c>
      <c r="D98" s="53" t="s">
        <v>205</v>
      </c>
      <c r="E98" s="97" t="s">
        <v>208</v>
      </c>
      <c r="F98" s="97"/>
      <c r="G98" s="101" t="s">
        <v>34</v>
      </c>
      <c r="H98" s="102">
        <v>3.0</v>
      </c>
      <c r="I98" s="105"/>
      <c r="J98" s="103"/>
      <c r="K98" s="103"/>
      <c r="L98" s="105">
        <v>3.0</v>
      </c>
      <c r="M98" s="105">
        <v>4.0</v>
      </c>
      <c r="N98" s="49">
        <f t="shared" ref="N98:N102" si="37">SUM(H98:L98)*14+M98</f>
        <v>88</v>
      </c>
      <c r="O98" s="50">
        <v>62.0</v>
      </c>
      <c r="P98" s="51">
        <f t="shared" ref="P98:P102" si="38">N98+O98</f>
        <v>150</v>
      </c>
      <c r="Q98" s="52">
        <f t="shared" ref="Q98:Q102" si="39">P98/25</f>
        <v>6</v>
      </c>
      <c r="R98" s="69" t="s">
        <v>46</v>
      </c>
      <c r="S98" s="54"/>
    </row>
    <row r="99" ht="15.75" customHeight="1">
      <c r="A99" s="57"/>
      <c r="B99" s="56"/>
      <c r="C99" s="40">
        <v>2.0</v>
      </c>
      <c r="D99" s="53" t="s">
        <v>209</v>
      </c>
      <c r="E99" s="97" t="s">
        <v>210</v>
      </c>
      <c r="F99" s="97"/>
      <c r="G99" s="101" t="s">
        <v>34</v>
      </c>
      <c r="H99" s="46">
        <v>3.0</v>
      </c>
      <c r="I99" s="113"/>
      <c r="J99" s="46"/>
      <c r="K99" s="46"/>
      <c r="L99" s="113"/>
      <c r="M99" s="113">
        <v>2.0</v>
      </c>
      <c r="N99" s="49">
        <f t="shared" si="37"/>
        <v>44</v>
      </c>
      <c r="O99" s="50">
        <v>56.0</v>
      </c>
      <c r="P99" s="51">
        <f t="shared" si="38"/>
        <v>100</v>
      </c>
      <c r="Q99" s="52">
        <f t="shared" si="39"/>
        <v>4</v>
      </c>
      <c r="R99" s="89" t="s">
        <v>46</v>
      </c>
      <c r="S99" s="54"/>
    </row>
    <row r="100" ht="15.75" customHeight="1">
      <c r="A100" s="57"/>
      <c r="B100" s="56"/>
      <c r="C100" s="40">
        <v>3.0</v>
      </c>
      <c r="D100" s="53" t="s">
        <v>211</v>
      </c>
      <c r="E100" s="97" t="s">
        <v>212</v>
      </c>
      <c r="F100" s="97"/>
      <c r="G100" s="101" t="s">
        <v>34</v>
      </c>
      <c r="H100" s="46">
        <v>3.0</v>
      </c>
      <c r="I100" s="46"/>
      <c r="J100" s="46"/>
      <c r="K100" s="46"/>
      <c r="L100" s="46">
        <v>3.0</v>
      </c>
      <c r="M100" s="113">
        <v>4.0</v>
      </c>
      <c r="N100" s="49">
        <f t="shared" si="37"/>
        <v>88</v>
      </c>
      <c r="O100" s="50">
        <v>62.0</v>
      </c>
      <c r="P100" s="51">
        <f t="shared" si="38"/>
        <v>150</v>
      </c>
      <c r="Q100" s="52">
        <f t="shared" si="39"/>
        <v>6</v>
      </c>
      <c r="R100" s="89" t="s">
        <v>46</v>
      </c>
      <c r="S100" s="54"/>
    </row>
    <row r="101" ht="15.75" customHeight="1">
      <c r="A101" s="57"/>
      <c r="B101" s="56"/>
      <c r="C101" s="184">
        <v>4.0</v>
      </c>
      <c r="D101" s="53" t="s">
        <v>213</v>
      </c>
      <c r="E101" s="97" t="s">
        <v>214</v>
      </c>
      <c r="F101" s="97"/>
      <c r="G101" s="101" t="s">
        <v>34</v>
      </c>
      <c r="H101" s="46">
        <v>3.0</v>
      </c>
      <c r="I101" s="46"/>
      <c r="J101" s="46"/>
      <c r="K101" s="46"/>
      <c r="L101" s="46"/>
      <c r="M101" s="113">
        <v>2.0</v>
      </c>
      <c r="N101" s="49">
        <f t="shared" si="37"/>
        <v>44</v>
      </c>
      <c r="O101" s="50">
        <v>56.0</v>
      </c>
      <c r="P101" s="51">
        <f t="shared" si="38"/>
        <v>100</v>
      </c>
      <c r="Q101" s="52">
        <f t="shared" si="39"/>
        <v>4</v>
      </c>
      <c r="R101" s="89" t="s">
        <v>77</v>
      </c>
      <c r="S101" s="54"/>
    </row>
    <row r="102" ht="15.75" customHeight="1">
      <c r="A102" s="57"/>
      <c r="B102" s="56"/>
      <c r="C102" s="185">
        <v>5.0</v>
      </c>
      <c r="D102" s="53" t="s">
        <v>215</v>
      </c>
      <c r="E102" s="97" t="s">
        <v>216</v>
      </c>
      <c r="F102" s="97"/>
      <c r="G102" s="186" t="s">
        <v>34</v>
      </c>
      <c r="H102" s="187">
        <v>2.0</v>
      </c>
      <c r="I102" s="187">
        <v>2.0</v>
      </c>
      <c r="J102" s="46"/>
      <c r="K102" s="187"/>
      <c r="L102" s="187"/>
      <c r="M102" s="188">
        <v>4.0</v>
      </c>
      <c r="N102" s="189">
        <f t="shared" si="37"/>
        <v>60</v>
      </c>
      <c r="O102" s="190">
        <v>40.0</v>
      </c>
      <c r="P102" s="191">
        <f t="shared" si="38"/>
        <v>100</v>
      </c>
      <c r="Q102" s="192">
        <f t="shared" si="39"/>
        <v>4</v>
      </c>
      <c r="R102" s="195" t="s">
        <v>83</v>
      </c>
      <c r="S102" s="54"/>
    </row>
    <row r="103" ht="15.75" customHeight="1">
      <c r="A103" s="57"/>
      <c r="B103" s="56"/>
      <c r="C103" s="28"/>
      <c r="D103" s="53" t="s">
        <v>217</v>
      </c>
      <c r="E103" s="97" t="s">
        <v>218</v>
      </c>
      <c r="F103" s="97"/>
      <c r="G103" s="98"/>
      <c r="H103" s="28"/>
      <c r="I103" s="28"/>
      <c r="J103" s="46"/>
      <c r="K103" s="28"/>
      <c r="L103" s="28"/>
      <c r="M103" s="28"/>
      <c r="N103" s="28"/>
      <c r="O103" s="28"/>
      <c r="P103" s="28"/>
      <c r="Q103" s="28"/>
      <c r="R103" s="98"/>
    </row>
    <row r="104" ht="15.75" customHeight="1">
      <c r="A104" s="57"/>
      <c r="B104" s="56"/>
      <c r="C104" s="184">
        <v>6.0</v>
      </c>
      <c r="D104" s="53" t="s">
        <v>205</v>
      </c>
      <c r="E104" s="97" t="s">
        <v>206</v>
      </c>
      <c r="F104" s="97"/>
      <c r="G104" s="101" t="s">
        <v>34</v>
      </c>
      <c r="H104" s="46"/>
      <c r="I104" s="46"/>
      <c r="J104" s="46"/>
      <c r="K104" s="46">
        <v>2.0</v>
      </c>
      <c r="L104" s="46"/>
      <c r="M104" s="113">
        <v>2.0</v>
      </c>
      <c r="N104" s="49">
        <f>SUM(H104:L104)*14+M104</f>
        <v>30</v>
      </c>
      <c r="O104" s="50">
        <v>120.0</v>
      </c>
      <c r="P104" s="51">
        <f>N104+O104</f>
        <v>150</v>
      </c>
      <c r="Q104" s="52">
        <f>P104/25</f>
        <v>6</v>
      </c>
      <c r="R104" s="89" t="s">
        <v>46</v>
      </c>
      <c r="S104" s="54"/>
    </row>
    <row r="105" ht="15.75" customHeight="1">
      <c r="A105" s="98"/>
      <c r="B105" s="28"/>
      <c r="C105" s="70"/>
      <c r="D105" s="69"/>
      <c r="E105" s="97"/>
      <c r="F105" s="196"/>
      <c r="G105" s="197"/>
      <c r="H105" s="198">
        <f t="shared" ref="H105:Q105" si="40">SUM(H98:H104)</f>
        <v>14</v>
      </c>
      <c r="I105" s="198">
        <f t="shared" si="40"/>
        <v>2</v>
      </c>
      <c r="J105" s="198">
        <f t="shared" si="40"/>
        <v>0</v>
      </c>
      <c r="K105" s="198">
        <f t="shared" si="40"/>
        <v>2</v>
      </c>
      <c r="L105" s="198">
        <f t="shared" si="40"/>
        <v>6</v>
      </c>
      <c r="M105" s="199">
        <f t="shared" si="40"/>
        <v>18</v>
      </c>
      <c r="N105" s="199">
        <f t="shared" si="40"/>
        <v>354</v>
      </c>
      <c r="O105" s="199">
        <f t="shared" si="40"/>
        <v>396</v>
      </c>
      <c r="P105" s="199">
        <f t="shared" si="40"/>
        <v>750</v>
      </c>
      <c r="Q105" s="200">
        <f t="shared" si="40"/>
        <v>30</v>
      </c>
      <c r="R105" s="74"/>
      <c r="S105" s="178"/>
    </row>
    <row r="106" ht="15.75" customHeight="1">
      <c r="A106" s="124"/>
      <c r="B106" s="63"/>
      <c r="C106" s="63"/>
      <c r="D106" s="63"/>
      <c r="E106" s="63"/>
      <c r="F106" s="59"/>
      <c r="G106" s="201" t="s">
        <v>50</v>
      </c>
      <c r="H106" s="202">
        <f t="shared" ref="H106:I106" si="41">SUM(H13,H23,H33,H43,H53,H63,H73,H83,H94,H105)</f>
        <v>154</v>
      </c>
      <c r="I106" s="202">
        <f t="shared" si="41"/>
        <v>96</v>
      </c>
      <c r="J106" s="202"/>
      <c r="K106" s="202">
        <f t="shared" ref="K106:Q106" si="42">SUM(K13,K23,K33,K43,K53,K63,K73,K83,K94,K105)</f>
        <v>18</v>
      </c>
      <c r="L106" s="202">
        <f t="shared" si="42"/>
        <v>13</v>
      </c>
      <c r="M106" s="202">
        <f t="shared" si="42"/>
        <v>184</v>
      </c>
      <c r="N106" s="202">
        <f t="shared" si="42"/>
        <v>4118</v>
      </c>
      <c r="O106" s="202">
        <f t="shared" si="42"/>
        <v>3382</v>
      </c>
      <c r="P106" s="202">
        <f t="shared" si="42"/>
        <v>7500</v>
      </c>
      <c r="Q106" s="203">
        <f t="shared" si="42"/>
        <v>300</v>
      </c>
      <c r="R106" s="63"/>
      <c r="S106" s="204"/>
    </row>
    <row r="107" ht="15.75" customHeight="1">
      <c r="A107" s="130" t="s">
        <v>62</v>
      </c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8"/>
    </row>
    <row r="108" ht="15.75" customHeight="1">
      <c r="A108" s="205" t="s">
        <v>94</v>
      </c>
      <c r="B108" s="135"/>
      <c r="C108" s="206" t="s">
        <v>35</v>
      </c>
      <c r="D108" s="137" t="s">
        <v>67</v>
      </c>
      <c r="E108" s="139"/>
      <c r="F108" s="97"/>
      <c r="G108" s="207" t="s">
        <v>219</v>
      </c>
      <c r="H108" s="208" t="s">
        <v>220</v>
      </c>
      <c r="I108" s="209"/>
      <c r="J108" s="209"/>
      <c r="K108" s="135"/>
      <c r="L108" s="210" t="s">
        <v>221</v>
      </c>
      <c r="M108" s="138"/>
      <c r="N108" s="138"/>
      <c r="O108" s="138"/>
      <c r="P108" s="138"/>
      <c r="Q108" s="139"/>
      <c r="R108" s="136" t="s">
        <v>10</v>
      </c>
      <c r="S108" s="136" t="s">
        <v>222</v>
      </c>
    </row>
    <row r="109" ht="15.75" customHeight="1">
      <c r="A109" s="145"/>
      <c r="B109" s="56"/>
      <c r="C109" s="63" t="s">
        <v>46</v>
      </c>
      <c r="D109" s="133" t="s">
        <v>72</v>
      </c>
      <c r="E109" s="28"/>
      <c r="F109" s="90"/>
      <c r="G109" s="90"/>
      <c r="K109" s="56"/>
      <c r="L109" s="211" t="s">
        <v>223</v>
      </c>
      <c r="M109" s="27"/>
      <c r="N109" s="27"/>
      <c r="O109" s="27"/>
      <c r="P109" s="27"/>
      <c r="Q109" s="28"/>
      <c r="R109" s="63">
        <v>30.0</v>
      </c>
      <c r="S109" s="63"/>
    </row>
    <row r="110" ht="15.75" customHeight="1">
      <c r="A110" s="145"/>
      <c r="B110" s="56"/>
      <c r="C110" s="63" t="s">
        <v>77</v>
      </c>
      <c r="D110" s="133" t="s">
        <v>224</v>
      </c>
      <c r="E110" s="28"/>
      <c r="F110" s="90"/>
      <c r="G110" s="90"/>
      <c r="H110" s="27"/>
      <c r="I110" s="27"/>
      <c r="J110" s="27"/>
      <c r="K110" s="28"/>
      <c r="L110" s="211" t="s">
        <v>225</v>
      </c>
      <c r="M110" s="27"/>
      <c r="N110" s="27"/>
      <c r="O110" s="27"/>
      <c r="P110" s="27"/>
      <c r="Q110" s="28"/>
      <c r="R110" s="63">
        <v>300.0</v>
      </c>
      <c r="S110" s="63"/>
    </row>
    <row r="111" ht="15.75" customHeight="1">
      <c r="A111" s="148"/>
      <c r="B111" s="28"/>
      <c r="C111" s="63" t="s">
        <v>83</v>
      </c>
      <c r="D111" s="133" t="s">
        <v>84</v>
      </c>
      <c r="E111" s="28"/>
      <c r="F111" s="90"/>
      <c r="G111" s="90"/>
      <c r="H111" s="63"/>
      <c r="I111" s="63"/>
      <c r="J111" s="90"/>
      <c r="K111" s="90"/>
      <c r="L111" s="211" t="s">
        <v>226</v>
      </c>
      <c r="M111" s="27"/>
      <c r="N111" s="27"/>
      <c r="O111" s="27"/>
      <c r="P111" s="27"/>
      <c r="Q111" s="28"/>
      <c r="R111" s="63">
        <v>810.0</v>
      </c>
      <c r="S111" s="63"/>
    </row>
    <row r="112" ht="15.75" customHeight="1">
      <c r="A112" s="212" t="s">
        <v>227</v>
      </c>
      <c r="B112" s="56"/>
      <c r="C112" s="63" t="s">
        <v>64</v>
      </c>
      <c r="D112" s="133" t="s">
        <v>65</v>
      </c>
      <c r="E112" s="28"/>
      <c r="F112" s="90"/>
      <c r="G112" s="90"/>
      <c r="H112" s="63"/>
      <c r="I112" s="63"/>
      <c r="J112" s="90"/>
      <c r="K112" s="90"/>
      <c r="L112" s="211" t="s">
        <v>228</v>
      </c>
      <c r="M112" s="27"/>
      <c r="N112" s="27"/>
      <c r="O112" s="27"/>
      <c r="P112" s="27"/>
      <c r="Q112" s="28"/>
      <c r="R112" s="63"/>
      <c r="S112" s="213">
        <f t="shared" ref="S112:S114" si="43">R112/300</f>
        <v>0</v>
      </c>
    </row>
    <row r="113" ht="15.75" customHeight="1">
      <c r="A113" s="145"/>
      <c r="B113" s="56"/>
      <c r="C113" s="214" t="s">
        <v>70</v>
      </c>
      <c r="D113" s="133" t="s">
        <v>71</v>
      </c>
      <c r="E113" s="28"/>
      <c r="F113" s="90"/>
      <c r="G113" s="90"/>
      <c r="H113" s="215" t="s">
        <v>68</v>
      </c>
      <c r="I113" s="133" t="s">
        <v>229</v>
      </c>
      <c r="J113" s="27"/>
      <c r="K113" s="28"/>
      <c r="L113" s="211" t="s">
        <v>230</v>
      </c>
      <c r="M113" s="27"/>
      <c r="N113" s="27"/>
      <c r="O113" s="27"/>
      <c r="P113" s="27"/>
      <c r="Q113" s="28"/>
      <c r="R113" s="63"/>
      <c r="S113" s="213">
        <f t="shared" si="43"/>
        <v>0</v>
      </c>
    </row>
    <row r="114" ht="15.75" customHeight="1">
      <c r="A114" s="145"/>
      <c r="B114" s="56"/>
      <c r="C114" s="63" t="s">
        <v>231</v>
      </c>
      <c r="D114" s="133" t="s">
        <v>76</v>
      </c>
      <c r="E114" s="28"/>
      <c r="F114" s="90"/>
      <c r="G114" s="90"/>
      <c r="H114" s="215" t="s">
        <v>73</v>
      </c>
      <c r="I114" s="133" t="s">
        <v>74</v>
      </c>
      <c r="J114" s="27"/>
      <c r="K114" s="28"/>
      <c r="L114" s="211" t="s">
        <v>232</v>
      </c>
      <c r="M114" s="27"/>
      <c r="N114" s="27"/>
      <c r="O114" s="27"/>
      <c r="P114" s="27"/>
      <c r="Q114" s="28"/>
      <c r="R114" s="63"/>
      <c r="S114" s="213">
        <f t="shared" si="43"/>
        <v>0</v>
      </c>
    </row>
    <row r="115" ht="15.75" customHeight="1">
      <c r="A115" s="148"/>
      <c r="B115" s="28"/>
      <c r="C115" s="63" t="s">
        <v>233</v>
      </c>
      <c r="D115" s="133" t="s">
        <v>234</v>
      </c>
      <c r="E115" s="28"/>
      <c r="F115" s="90"/>
      <c r="G115" s="90"/>
      <c r="H115" s="215" t="s">
        <v>79</v>
      </c>
      <c r="I115" s="133" t="s">
        <v>80</v>
      </c>
      <c r="J115" s="27"/>
      <c r="K115" s="28"/>
      <c r="L115" s="211"/>
      <c r="M115" s="27"/>
      <c r="N115" s="27"/>
      <c r="O115" s="27"/>
      <c r="P115" s="27"/>
      <c r="Q115" s="27"/>
      <c r="R115" s="27"/>
      <c r="S115" s="28"/>
    </row>
    <row r="116" ht="15.75" customHeight="1">
      <c r="A116" s="216"/>
      <c r="B116" s="216"/>
      <c r="C116" s="217" t="s">
        <v>85</v>
      </c>
      <c r="D116" s="143" t="s">
        <v>86</v>
      </c>
      <c r="E116" s="154"/>
      <c r="F116" s="154"/>
      <c r="G116" s="154"/>
      <c r="H116" s="218"/>
      <c r="I116" s="154"/>
      <c r="J116" s="154"/>
      <c r="K116" s="154"/>
      <c r="L116" s="218"/>
      <c r="M116" s="218"/>
      <c r="N116" s="218"/>
      <c r="O116" s="218"/>
      <c r="P116" s="218"/>
      <c r="Q116" s="218"/>
      <c r="R116" s="218"/>
      <c r="S116" s="218"/>
    </row>
  </sheetData>
  <mergeCells count="191">
    <mergeCell ref="F5:F6"/>
    <mergeCell ref="G5:G6"/>
    <mergeCell ref="F15:F16"/>
    <mergeCell ref="G15:G16"/>
    <mergeCell ref="H5:L5"/>
    <mergeCell ref="M5:M6"/>
    <mergeCell ref="Q5:Q6"/>
    <mergeCell ref="R5:R6"/>
    <mergeCell ref="C5:C6"/>
    <mergeCell ref="B14:R14"/>
    <mergeCell ref="H15:L15"/>
    <mergeCell ref="M15:M16"/>
    <mergeCell ref="Q15:Q16"/>
    <mergeCell ref="R15:R16"/>
    <mergeCell ref="S15:S16"/>
    <mergeCell ref="B24:R24"/>
    <mergeCell ref="A1:S1"/>
    <mergeCell ref="A2:S2"/>
    <mergeCell ref="A3:S3"/>
    <mergeCell ref="A4:S4"/>
    <mergeCell ref="A5:A6"/>
    <mergeCell ref="B5:B6"/>
    <mergeCell ref="S5:S6"/>
    <mergeCell ref="B15:B16"/>
    <mergeCell ref="B17:B23"/>
    <mergeCell ref="D5:D6"/>
    <mergeCell ref="E5:E6"/>
    <mergeCell ref="A7:A24"/>
    <mergeCell ref="B7:B13"/>
    <mergeCell ref="C15:C16"/>
    <mergeCell ref="D15:D16"/>
    <mergeCell ref="E15:E16"/>
    <mergeCell ref="H25:L25"/>
    <mergeCell ref="M25:M26"/>
    <mergeCell ref="Q25:Q26"/>
    <mergeCell ref="R25:R26"/>
    <mergeCell ref="S25:S26"/>
    <mergeCell ref="B34:R34"/>
    <mergeCell ref="B35:B36"/>
    <mergeCell ref="C35:C36"/>
    <mergeCell ref="C45:C46"/>
    <mergeCell ref="D45:D46"/>
    <mergeCell ref="E45:E46"/>
    <mergeCell ref="F45:F46"/>
    <mergeCell ref="G45:G46"/>
    <mergeCell ref="D35:D36"/>
    <mergeCell ref="E35:E36"/>
    <mergeCell ref="A27:A44"/>
    <mergeCell ref="A45:A46"/>
    <mergeCell ref="A47:A64"/>
    <mergeCell ref="B57:B63"/>
    <mergeCell ref="A65:A66"/>
    <mergeCell ref="B65:B66"/>
    <mergeCell ref="B44:R44"/>
    <mergeCell ref="H45:L45"/>
    <mergeCell ref="M45:M46"/>
    <mergeCell ref="Q45:Q46"/>
    <mergeCell ref="R45:R46"/>
    <mergeCell ref="S45:S46"/>
    <mergeCell ref="B54:R54"/>
    <mergeCell ref="F35:F36"/>
    <mergeCell ref="G35:G36"/>
    <mergeCell ref="H35:L35"/>
    <mergeCell ref="M35:M36"/>
    <mergeCell ref="Q35:Q36"/>
    <mergeCell ref="R35:R36"/>
    <mergeCell ref="S35:S36"/>
    <mergeCell ref="E55:E56"/>
    <mergeCell ref="F55:F56"/>
    <mergeCell ref="H55:L55"/>
    <mergeCell ref="M55:M56"/>
    <mergeCell ref="Q55:Q56"/>
    <mergeCell ref="R55:R56"/>
    <mergeCell ref="S55:S56"/>
    <mergeCell ref="S65:S66"/>
    <mergeCell ref="B98:B105"/>
    <mergeCell ref="C102:C103"/>
    <mergeCell ref="A108:B111"/>
    <mergeCell ref="A112:B115"/>
    <mergeCell ref="D108:E108"/>
    <mergeCell ref="D109:E109"/>
    <mergeCell ref="D110:E110"/>
    <mergeCell ref="D111:E111"/>
    <mergeCell ref="D112:E112"/>
    <mergeCell ref="D113:E113"/>
    <mergeCell ref="D114:E114"/>
    <mergeCell ref="D115:E115"/>
    <mergeCell ref="B75:B76"/>
    <mergeCell ref="B77:B83"/>
    <mergeCell ref="A85:A86"/>
    <mergeCell ref="C85:C86"/>
    <mergeCell ref="D85:D86"/>
    <mergeCell ref="E85:E86"/>
    <mergeCell ref="A87:A105"/>
    <mergeCell ref="A25:A26"/>
    <mergeCell ref="C25:C26"/>
    <mergeCell ref="D25:D26"/>
    <mergeCell ref="E25:E26"/>
    <mergeCell ref="F25:F26"/>
    <mergeCell ref="G25:G26"/>
    <mergeCell ref="B37:B43"/>
    <mergeCell ref="G55:G56"/>
    <mergeCell ref="B25:B26"/>
    <mergeCell ref="B27:B33"/>
    <mergeCell ref="B45:B46"/>
    <mergeCell ref="B47:B53"/>
    <mergeCell ref="B55:B56"/>
    <mergeCell ref="C55:C56"/>
    <mergeCell ref="D55:D56"/>
    <mergeCell ref="A67:A83"/>
    <mergeCell ref="B67:B73"/>
    <mergeCell ref="C75:C76"/>
    <mergeCell ref="D75:D76"/>
    <mergeCell ref="E75:E76"/>
    <mergeCell ref="F75:F76"/>
    <mergeCell ref="G75:G76"/>
    <mergeCell ref="F85:F86"/>
    <mergeCell ref="G85:G86"/>
    <mergeCell ref="G91:G92"/>
    <mergeCell ref="H91:H92"/>
    <mergeCell ref="I91:I92"/>
    <mergeCell ref="B85:B86"/>
    <mergeCell ref="B87:B94"/>
    <mergeCell ref="C91:C92"/>
    <mergeCell ref="B96:B97"/>
    <mergeCell ref="C96:C97"/>
    <mergeCell ref="D96:D97"/>
    <mergeCell ref="E96:E97"/>
    <mergeCell ref="F96:F97"/>
    <mergeCell ref="G96:G97"/>
    <mergeCell ref="G102:G103"/>
    <mergeCell ref="H102:H103"/>
    <mergeCell ref="I102:I103"/>
    <mergeCell ref="N91:N92"/>
    <mergeCell ref="O91:O92"/>
    <mergeCell ref="L91:L92"/>
    <mergeCell ref="M91:M92"/>
    <mergeCell ref="M96:M97"/>
    <mergeCell ref="K102:K103"/>
    <mergeCell ref="L102:L103"/>
    <mergeCell ref="M102:M103"/>
    <mergeCell ref="N102:N103"/>
    <mergeCell ref="I114:K114"/>
    <mergeCell ref="I115:K115"/>
    <mergeCell ref="L115:S115"/>
    <mergeCell ref="L108:Q108"/>
    <mergeCell ref="L109:Q109"/>
    <mergeCell ref="L111:Q111"/>
    <mergeCell ref="L112:Q112"/>
    <mergeCell ref="I113:K113"/>
    <mergeCell ref="L113:Q113"/>
    <mergeCell ref="L114:Q114"/>
    <mergeCell ref="M65:M66"/>
    <mergeCell ref="Q65:Q66"/>
    <mergeCell ref="B64:R64"/>
    <mergeCell ref="C65:C66"/>
    <mergeCell ref="D65:D66"/>
    <mergeCell ref="E65:E66"/>
    <mergeCell ref="F65:F66"/>
    <mergeCell ref="G65:G66"/>
    <mergeCell ref="R65:R66"/>
    <mergeCell ref="H65:L65"/>
    <mergeCell ref="B74:R74"/>
    <mergeCell ref="H75:L75"/>
    <mergeCell ref="M75:M76"/>
    <mergeCell ref="Q75:Q76"/>
    <mergeCell ref="R75:R76"/>
    <mergeCell ref="S75:S76"/>
    <mergeCell ref="P91:P92"/>
    <mergeCell ref="Q91:Q92"/>
    <mergeCell ref="Q96:Q97"/>
    <mergeCell ref="R96:R97"/>
    <mergeCell ref="S96:S97"/>
    <mergeCell ref="R91:R92"/>
    <mergeCell ref="B95:R95"/>
    <mergeCell ref="H96:L96"/>
    <mergeCell ref="B84:S84"/>
    <mergeCell ref="H85:L85"/>
    <mergeCell ref="M85:M86"/>
    <mergeCell ref="Q85:Q86"/>
    <mergeCell ref="R85:R86"/>
    <mergeCell ref="S85:S86"/>
    <mergeCell ref="K91:K92"/>
    <mergeCell ref="O102:O103"/>
    <mergeCell ref="P102:P103"/>
    <mergeCell ref="Q102:Q103"/>
    <mergeCell ref="R102:R103"/>
    <mergeCell ref="S102:S103"/>
    <mergeCell ref="A107:S107"/>
    <mergeCell ref="H108:K110"/>
    <mergeCell ref="L110:Q110"/>
  </mergeCells>
  <dataValidations>
    <dataValidation type="list" allowBlank="1" sqref="R7:R12 R17:R22 R27:R32 R37:R42 R47:R52 R57:R62 R67:R72 R77:R82 R87:R91 R93 R98:R102 R104">
      <formula1>"B,C,S,E"</formula1>
    </dataValidation>
    <dataValidation type="list" allowBlank="1" showErrorMessage="1" sqref="M7:M12 M17:M22 M27:M32 M37:M42 M47:M52 M57:M62 M67:M72 M77:M82 M87:M91 M93 M98:M102 M104">
      <formula1>"2,3,4,5,6,7,8,9,10"</formula1>
    </dataValidation>
    <dataValidation type="list" allowBlank="1" showErrorMessage="1" sqref="G7:G12 G17:G22 G27:G32 G37:G42 G47:G52 G57:G62 G67:G72 G77:G82 G87:G91 G93 G98:G102 G104">
      <formula1>"English,Kurdish,Arabic"</formula1>
    </dataValidation>
  </dataValidations>
  <printOptions gridLines="1" horizontalCentered="1"/>
  <pageMargins bottom="0.6180829432716058" footer="0.0" header="0.0" left="0.25" right="0.25" top="0.5572878996711201"/>
  <pageSetup fitToHeight="0" paperSize="9" cellComments="atEnd" orientation="landscape" pageOrder="overThenDown"/>
  <drawing r:id="rId1"/>
</worksheet>
</file>